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92.168.1.18\03産学\☆インターンシップ☆\2025インターンシップ\2025受入\5.アプリケーション様式\1.(教員）アプリケーション書類\"/>
    </mc:Choice>
  </mc:AlternateContent>
  <xr:revisionPtr revIDLastSave="0" documentId="8_{5580117E-4138-4FF7-8C5F-F1BE963C8B78}" xr6:coauthVersionLast="47" xr6:coauthVersionMax="47" xr10:uidLastSave="{00000000-0000-0000-0000-000000000000}"/>
  <bookViews>
    <workbookView xWindow="366" yWindow="366" windowWidth="19290" windowHeight="12240" tabRatio="892" xr2:uid="{00000000-000D-0000-FFFF-FFFF00000000}"/>
  </bookViews>
  <sheets>
    <sheet name="改1－2様式" sheetId="2" r:id="rId1"/>
    <sheet name="学内包括承認ルール" sheetId="4" r:id="rId2"/>
    <sheet name="リスト規制項目確認表" sheetId="13" r:id="rId3"/>
    <sheet name="16項(1)特定品目確認表1-2" sheetId="5" r:id="rId4"/>
    <sheet name="おそれ貨物①1-2" sheetId="7" r:id="rId5"/>
    <sheet name="おそれ貨物②1-2" sheetId="8" r:id="rId6"/>
    <sheet name="関税分類番号説明" sheetId="11" r:id="rId7"/>
    <sheet name="参考　重要管理技術確認表" sheetId="1" r:id="rId8"/>
    <sheet name="参考16項(2)該当貨物一覧表" sheetId="6" r:id="rId9"/>
    <sheet name="参考　規制対象外貨物一覧表 " sheetId="9" r:id="rId10"/>
  </sheets>
  <definedNames>
    <definedName name="_xlnm.Print_Area" localSheetId="3">'16項(1)特定品目確認表1-2'!$A$1:$BD$60</definedName>
    <definedName name="_xlnm.Print_Area" localSheetId="4">'おそれ貨物①1-2'!$A$1:$BD$104</definedName>
    <definedName name="_xlnm.Print_Area" localSheetId="5">'おそれ貨物②1-2'!$A$1:$BD$65</definedName>
    <definedName name="_xlnm.Print_Area" localSheetId="2">リスト規制項目確認表!$A$1:$AV$108</definedName>
    <definedName name="_xlnm.Print_Area" localSheetId="0">'改1－2様式'!$A$1:$AJ$195</definedName>
    <definedName name="_xlnm.Print_Area" localSheetId="1">学内包括承認ルール!$A$1:$AJ$103</definedName>
    <definedName name="_xlnm.Print_Area" localSheetId="6">関税分類番号説明!$A$1:$K$31</definedName>
    <definedName name="_xlnm.Print_Area" localSheetId="9">'参考　規制対象外貨物一覧表 '!$A$1:$AE$69</definedName>
    <definedName name="_xlnm.Print_Area" localSheetId="7">'参考　重要管理技術確認表'!$A$1:$E$39</definedName>
    <definedName name="_xlnm.Print_Area" localSheetId="8">'参考16項(2)該当貨物一覧表'!$A$1:$AE$74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 i="5" l="1"/>
  <c r="I1" i="11"/>
  <c r="AY1" i="8"/>
  <c r="AA1" i="9"/>
  <c r="AA1" i="6"/>
  <c r="J39" i="1"/>
  <c r="K39" i="1" s="1"/>
  <c r="J38" i="1"/>
  <c r="K38" i="1" s="1"/>
  <c r="J37" i="1"/>
  <c r="K37" i="1" s="1"/>
  <c r="I35" i="1"/>
  <c r="J35" i="1" s="1"/>
  <c r="I34" i="1"/>
  <c r="J34" i="1" s="1"/>
  <c r="I33" i="1"/>
  <c r="J33" i="1" s="1"/>
  <c r="J32" i="1"/>
  <c r="I32" i="1"/>
  <c r="J31" i="1"/>
  <c r="K31" i="1" s="1"/>
  <c r="J30" i="1"/>
  <c r="K30" i="1" s="1"/>
  <c r="I28" i="1"/>
  <c r="J28" i="1" s="1"/>
  <c r="I27" i="1"/>
  <c r="J27" i="1" s="1"/>
  <c r="I26" i="1"/>
  <c r="J26" i="1" s="1"/>
  <c r="I25" i="1"/>
  <c r="J25" i="1" s="1"/>
  <c r="I24" i="1"/>
  <c r="J24" i="1" s="1"/>
  <c r="I23" i="1"/>
  <c r="J23" i="1" s="1"/>
  <c r="I22" i="1"/>
  <c r="J22" i="1" s="1"/>
  <c r="I21" i="1"/>
  <c r="J21" i="1" s="1"/>
  <c r="I20" i="1"/>
  <c r="J20" i="1" s="1"/>
  <c r="I19" i="1"/>
  <c r="J19" i="1" s="1"/>
  <c r="I18" i="1"/>
  <c r="I17" i="1"/>
  <c r="I16" i="1"/>
  <c r="E1" i="1"/>
  <c r="BG65" i="5"/>
  <c r="BG64" i="5"/>
  <c r="BG63" i="5"/>
  <c r="BO61" i="5"/>
  <c r="BK61" i="5"/>
  <c r="BR59" i="5"/>
  <c r="BQ59" i="5"/>
  <c r="BP59" i="5"/>
  <c r="BO59" i="5"/>
  <c r="BM59" i="5"/>
  <c r="BL59" i="5"/>
  <c r="BK59" i="5"/>
  <c r="BR58" i="5"/>
  <c r="BQ58" i="5"/>
  <c r="BP58" i="5"/>
  <c r="BO58" i="5"/>
  <c r="BS58" i="5" s="1"/>
  <c r="BH58" i="5" s="1"/>
  <c r="BM58" i="5"/>
  <c r="BU58" i="5" s="1"/>
  <c r="BL58" i="5"/>
  <c r="BK58" i="5"/>
  <c r="BS57" i="5"/>
  <c r="BH57" i="5" s="1"/>
  <c r="G57" i="5" s="1"/>
  <c r="BR57" i="5"/>
  <c r="BQ57" i="5"/>
  <c r="BP57" i="5"/>
  <c r="BO57" i="5"/>
  <c r="BM57" i="5"/>
  <c r="BU57" i="5" s="1"/>
  <c r="BL57" i="5"/>
  <c r="BK57" i="5"/>
  <c r="BI57" i="5"/>
  <c r="BR56" i="5"/>
  <c r="BQ56" i="5"/>
  <c r="BP56" i="5"/>
  <c r="BO56" i="5"/>
  <c r="BS56" i="5" s="1"/>
  <c r="BH56" i="5" s="1"/>
  <c r="BM56" i="5"/>
  <c r="BL56" i="5"/>
  <c r="BK56" i="5"/>
  <c r="BR55" i="5"/>
  <c r="BQ55" i="5"/>
  <c r="BP55" i="5"/>
  <c r="BO55" i="5"/>
  <c r="BS55" i="5" s="1"/>
  <c r="BH55" i="5" s="1"/>
  <c r="BL55" i="5"/>
  <c r="BK55" i="5"/>
  <c r="BM55" i="5" s="1"/>
  <c r="BU55" i="5" s="1"/>
  <c r="BR54" i="5"/>
  <c r="BQ54" i="5"/>
  <c r="BP54" i="5"/>
  <c r="BO54" i="5"/>
  <c r="BM54" i="5"/>
  <c r="BL54" i="5"/>
  <c r="BK54" i="5"/>
  <c r="BR53" i="5"/>
  <c r="BQ53" i="5"/>
  <c r="BP53" i="5"/>
  <c r="BO53" i="5"/>
  <c r="BL53" i="5"/>
  <c r="BK53" i="5"/>
  <c r="BM53" i="5" s="1"/>
  <c r="BS52" i="5"/>
  <c r="BH52" i="5" s="1"/>
  <c r="BR52" i="5"/>
  <c r="BQ52" i="5"/>
  <c r="BP52" i="5"/>
  <c r="BO52" i="5"/>
  <c r="BL52" i="5"/>
  <c r="BK52" i="5"/>
  <c r="BR51" i="5"/>
  <c r="BQ51" i="5"/>
  <c r="BP51" i="5"/>
  <c r="BO51" i="5"/>
  <c r="BL51" i="5"/>
  <c r="BK51" i="5"/>
  <c r="BM51" i="5" s="1"/>
  <c r="BR50" i="5"/>
  <c r="BQ50" i="5"/>
  <c r="BP50" i="5"/>
  <c r="BO50" i="5"/>
  <c r="BS50" i="5" s="1"/>
  <c r="BH50" i="5" s="1"/>
  <c r="BM50" i="5"/>
  <c r="BL50" i="5"/>
  <c r="BK50" i="5"/>
  <c r="BU49" i="5"/>
  <c r="BS49" i="5"/>
  <c r="BR49" i="5"/>
  <c r="BQ49" i="5"/>
  <c r="BP49" i="5"/>
  <c r="BO49" i="5"/>
  <c r="BL49" i="5"/>
  <c r="BK49" i="5"/>
  <c r="BM49" i="5" s="1"/>
  <c r="BI49" i="5"/>
  <c r="BH49" i="5"/>
  <c r="G49" i="5" s="1"/>
  <c r="BR48" i="5"/>
  <c r="BQ48" i="5"/>
  <c r="BP48" i="5"/>
  <c r="BO48" i="5"/>
  <c r="BM48" i="5"/>
  <c r="BL48" i="5"/>
  <c r="BK48" i="5"/>
  <c r="BR47" i="5"/>
  <c r="BQ47" i="5"/>
  <c r="BP47" i="5"/>
  <c r="BO47" i="5"/>
  <c r="BL47" i="5"/>
  <c r="BK47" i="5"/>
  <c r="BM47" i="5" s="1"/>
  <c r="BR46" i="5"/>
  <c r="BQ46" i="5"/>
  <c r="BP46" i="5"/>
  <c r="BO46" i="5"/>
  <c r="BM46" i="5"/>
  <c r="BL46" i="5"/>
  <c r="BK46" i="5"/>
  <c r="BR45" i="5"/>
  <c r="BQ45" i="5"/>
  <c r="BP45" i="5"/>
  <c r="BO45" i="5"/>
  <c r="BS45" i="5" s="1"/>
  <c r="BH45" i="5" s="1"/>
  <c r="BM45" i="5"/>
  <c r="BL45" i="5"/>
  <c r="BK45" i="5"/>
  <c r="BS44" i="5"/>
  <c r="BH44" i="5" s="1"/>
  <c r="BR44" i="5"/>
  <c r="BQ44" i="5"/>
  <c r="BP44" i="5"/>
  <c r="BO44" i="5"/>
  <c r="BM44" i="5"/>
  <c r="BL44" i="5"/>
  <c r="BK44" i="5"/>
  <c r="BR43" i="5"/>
  <c r="BQ43" i="5"/>
  <c r="BP43" i="5"/>
  <c r="BO43" i="5"/>
  <c r="BL43" i="5"/>
  <c r="BK43" i="5"/>
  <c r="BM43" i="5" s="1"/>
  <c r="BR42" i="5"/>
  <c r="BQ42" i="5"/>
  <c r="BS42" i="5" s="1"/>
  <c r="BH42" i="5" s="1"/>
  <c r="BP42" i="5"/>
  <c r="BO42" i="5"/>
  <c r="BM42" i="5"/>
  <c r="BU42" i="5" s="1"/>
  <c r="BL42" i="5"/>
  <c r="BK42" i="5"/>
  <c r="BR41" i="5"/>
  <c r="BQ41" i="5"/>
  <c r="BP41" i="5"/>
  <c r="BO41" i="5"/>
  <c r="BM41" i="5"/>
  <c r="BL41" i="5"/>
  <c r="BK41" i="5"/>
  <c r="BR40" i="5"/>
  <c r="BQ40" i="5"/>
  <c r="BP40" i="5"/>
  <c r="BO40" i="5"/>
  <c r="BL40" i="5"/>
  <c r="BM40" i="5" s="1"/>
  <c r="BK40" i="5"/>
  <c r="BR39" i="5"/>
  <c r="BQ39" i="5"/>
  <c r="BP39" i="5"/>
  <c r="BO39" i="5"/>
  <c r="BS39" i="5" s="1"/>
  <c r="BH39" i="5" s="1"/>
  <c r="BM39" i="5"/>
  <c r="BL39" i="5"/>
  <c r="BK39" i="5"/>
  <c r="BR38" i="5"/>
  <c r="BQ38" i="5"/>
  <c r="BP38" i="5"/>
  <c r="BO38" i="5"/>
  <c r="BL38" i="5"/>
  <c r="BK38" i="5"/>
  <c r="BO65" i="8"/>
  <c r="BO64" i="8"/>
  <c r="BS63" i="8"/>
  <c r="BR63" i="8"/>
  <c r="BQ63" i="8"/>
  <c r="BP63" i="8"/>
  <c r="BO63" i="8"/>
  <c r="BN63" i="8"/>
  <c r="BM63" i="8"/>
  <c r="BL63" i="8"/>
  <c r="BT62" i="8"/>
  <c r="A62" i="8" s="1"/>
  <c r="BS62" i="8"/>
  <c r="BR62" i="8"/>
  <c r="BQ62" i="8"/>
  <c r="BP62" i="8"/>
  <c r="BM62" i="8"/>
  <c r="BN62" i="8" s="1"/>
  <c r="BV62" i="8" s="1"/>
  <c r="BL62" i="8"/>
  <c r="BS61" i="8"/>
  <c r="BR61" i="8"/>
  <c r="BQ61" i="8"/>
  <c r="BP61" i="8"/>
  <c r="BT61" i="8" s="1"/>
  <c r="BN61" i="8"/>
  <c r="BM61" i="8"/>
  <c r="BL61" i="8"/>
  <c r="BS60" i="8"/>
  <c r="BT60" i="8" s="1"/>
  <c r="BR60" i="8"/>
  <c r="BQ60" i="8"/>
  <c r="BP60" i="8"/>
  <c r="BN60" i="8"/>
  <c r="BM60" i="8"/>
  <c r="BL60" i="8"/>
  <c r="BS59" i="8"/>
  <c r="BR59" i="8"/>
  <c r="BQ59" i="8"/>
  <c r="BP59" i="8"/>
  <c r="BT59" i="8" s="1"/>
  <c r="BN59" i="8"/>
  <c r="BM59" i="8"/>
  <c r="BL59" i="8"/>
  <c r="BS58" i="8"/>
  <c r="BT58" i="8" s="1"/>
  <c r="BR58" i="8"/>
  <c r="BQ58" i="8"/>
  <c r="BP58" i="8"/>
  <c r="BN58" i="8"/>
  <c r="BV58" i="8" s="1"/>
  <c r="BM58" i="8"/>
  <c r="BL58" i="8"/>
  <c r="BS57" i="8"/>
  <c r="BR57" i="8"/>
  <c r="BQ57" i="8"/>
  <c r="BT57" i="8" s="1"/>
  <c r="BP57" i="8"/>
  <c r="BN57" i="8"/>
  <c r="BM57" i="8"/>
  <c r="BL57" i="8"/>
  <c r="BS56" i="8"/>
  <c r="BR56" i="8"/>
  <c r="BQ56" i="8"/>
  <c r="BP56" i="8"/>
  <c r="BT56" i="8" s="1"/>
  <c r="BM56" i="8"/>
  <c r="BL56" i="8"/>
  <c r="BN56" i="8" s="1"/>
  <c r="BV56" i="8" s="1"/>
  <c r="BS55" i="8"/>
  <c r="BR55" i="8"/>
  <c r="BQ55" i="8"/>
  <c r="BT55" i="8" s="1"/>
  <c r="BP55" i="8"/>
  <c r="BN55" i="8"/>
  <c r="BM55" i="8"/>
  <c r="BL55" i="8"/>
  <c r="BS54" i="8"/>
  <c r="BR54" i="8"/>
  <c r="BQ54" i="8"/>
  <c r="BP54" i="8"/>
  <c r="BM54" i="8"/>
  <c r="BL54" i="8"/>
  <c r="BN54" i="8" s="1"/>
  <c r="BS53" i="8"/>
  <c r="BR53" i="8"/>
  <c r="BQ53" i="8"/>
  <c r="BP53" i="8"/>
  <c r="BT53" i="8" s="1"/>
  <c r="BN53" i="8"/>
  <c r="BV53" i="8" s="1"/>
  <c r="BM53" i="8"/>
  <c r="BL53" i="8"/>
  <c r="BS52" i="8"/>
  <c r="BT52" i="8" s="1"/>
  <c r="A52" i="8" s="1"/>
  <c r="BR52" i="8"/>
  <c r="BQ52" i="8"/>
  <c r="BP52" i="8"/>
  <c r="BM52" i="8"/>
  <c r="BL52" i="8"/>
  <c r="BN52" i="8" s="1"/>
  <c r="BV52" i="8" s="1"/>
  <c r="BG52" i="8"/>
  <c r="BH52" i="8" s="1"/>
  <c r="BS51" i="8"/>
  <c r="BR51" i="8"/>
  <c r="BQ51" i="8"/>
  <c r="BP51" i="8"/>
  <c r="BT51" i="8" s="1"/>
  <c r="A51" i="8" s="1"/>
  <c r="BN51" i="8"/>
  <c r="BM51" i="8"/>
  <c r="BL51" i="8"/>
  <c r="BS50" i="8"/>
  <c r="BT50" i="8" s="1"/>
  <c r="BR50" i="8"/>
  <c r="BQ50" i="8"/>
  <c r="BP50" i="8"/>
  <c r="BN50" i="8"/>
  <c r="BM50" i="8"/>
  <c r="BL50" i="8"/>
  <c r="BS49" i="8"/>
  <c r="BR49" i="8"/>
  <c r="BQ49" i="8"/>
  <c r="BP49" i="8"/>
  <c r="BN49" i="8"/>
  <c r="BM49" i="8"/>
  <c r="BL49" i="8"/>
  <c r="BS48" i="8"/>
  <c r="BR48" i="8"/>
  <c r="BQ48" i="8"/>
  <c r="BP48" i="8"/>
  <c r="BT48" i="8" s="1"/>
  <c r="BM48" i="8"/>
  <c r="BL48" i="8"/>
  <c r="BN48" i="8" s="1"/>
  <c r="BV48" i="8" s="1"/>
  <c r="BS47" i="8"/>
  <c r="BR47" i="8"/>
  <c r="BQ47" i="8"/>
  <c r="BT47" i="8" s="1"/>
  <c r="BP47" i="8"/>
  <c r="BN47" i="8"/>
  <c r="BV47" i="8" s="1"/>
  <c r="BM47" i="8"/>
  <c r="BL47" i="8"/>
  <c r="BS46" i="8"/>
  <c r="BR46" i="8"/>
  <c r="BQ46" i="8"/>
  <c r="BP46" i="8"/>
  <c r="BM46" i="8"/>
  <c r="BL46" i="8"/>
  <c r="BN46" i="8" s="1"/>
  <c r="BS45" i="8"/>
  <c r="BR45" i="8"/>
  <c r="BQ45" i="8"/>
  <c r="BP45" i="8"/>
  <c r="BT45" i="8" s="1"/>
  <c r="BN45" i="8"/>
  <c r="BV45" i="8" s="1"/>
  <c r="BM45" i="8"/>
  <c r="BL45" i="8"/>
  <c r="BS44" i="8"/>
  <c r="BT44" i="8" s="1"/>
  <c r="A44" i="8" s="1"/>
  <c r="BR44" i="8"/>
  <c r="BQ44" i="8"/>
  <c r="BP44" i="8"/>
  <c r="BN44" i="8"/>
  <c r="BM44" i="8"/>
  <c r="BL44" i="8"/>
  <c r="BG44" i="8"/>
  <c r="BH44" i="8" s="1"/>
  <c r="BS43" i="8"/>
  <c r="BR43" i="8"/>
  <c r="BQ43" i="8"/>
  <c r="BP43" i="8"/>
  <c r="BT43" i="8" s="1"/>
  <c r="A43" i="8" s="1"/>
  <c r="BN43" i="8"/>
  <c r="BM43" i="8"/>
  <c r="BL43" i="8"/>
  <c r="BG43" i="8"/>
  <c r="BH43" i="8" s="1"/>
  <c r="BS42" i="8"/>
  <c r="BT42" i="8" s="1"/>
  <c r="BR42" i="8"/>
  <c r="BQ42" i="8"/>
  <c r="BP42" i="8"/>
  <c r="BN42" i="8"/>
  <c r="BM42" i="8"/>
  <c r="BL42" i="8"/>
  <c r="BS41" i="8"/>
  <c r="BR41" i="8"/>
  <c r="BQ41" i="8"/>
  <c r="BP41" i="8"/>
  <c r="BN41" i="8"/>
  <c r="BM41" i="8"/>
  <c r="BL41" i="8"/>
  <c r="BS40" i="8"/>
  <c r="BR40" i="8"/>
  <c r="BQ40" i="8"/>
  <c r="BP40" i="8"/>
  <c r="BT40" i="8" s="1"/>
  <c r="BM40" i="8"/>
  <c r="BL40" i="8"/>
  <c r="BN40" i="8" s="1"/>
  <c r="BV40" i="8" s="1"/>
  <c r="BS39" i="8"/>
  <c r="BR39" i="8"/>
  <c r="BQ39" i="8"/>
  <c r="BT39" i="8" s="1"/>
  <c r="BP39" i="8"/>
  <c r="BN39" i="8"/>
  <c r="BM39" i="8"/>
  <c r="BL39" i="8"/>
  <c r="BS38" i="8"/>
  <c r="BR38" i="8"/>
  <c r="BQ38" i="8"/>
  <c r="BP38" i="8"/>
  <c r="BM38" i="8"/>
  <c r="BL38" i="8"/>
  <c r="BN38" i="8" s="1"/>
  <c r="BS37" i="8"/>
  <c r="BR37" i="8"/>
  <c r="BQ37" i="8"/>
  <c r="BP37" i="8"/>
  <c r="BT37" i="8" s="1"/>
  <c r="BN37" i="8"/>
  <c r="BV37" i="8" s="1"/>
  <c r="BM37" i="8"/>
  <c r="BL37" i="8"/>
  <c r="BS36" i="8"/>
  <c r="BT36" i="8" s="1"/>
  <c r="BR36" i="8"/>
  <c r="BQ36" i="8"/>
  <c r="BP36" i="8"/>
  <c r="BN36" i="8"/>
  <c r="BM36" i="8"/>
  <c r="BL36" i="8"/>
  <c r="BS35" i="8"/>
  <c r="BR35" i="8"/>
  <c r="BQ35" i="8"/>
  <c r="BT35" i="8" s="1"/>
  <c r="BP35" i="8"/>
  <c r="BM35" i="8"/>
  <c r="BL35" i="8"/>
  <c r="BS34" i="8"/>
  <c r="BR34" i="8"/>
  <c r="BQ34" i="8"/>
  <c r="BP34" i="8"/>
  <c r="BN34" i="8"/>
  <c r="BM34" i="8"/>
  <c r="BL34" i="8"/>
  <c r="BS32" i="8"/>
  <c r="BR32" i="8"/>
  <c r="BQ32" i="8"/>
  <c r="BP32" i="8"/>
  <c r="BT32" i="8" s="1"/>
  <c r="A32" i="8" s="1"/>
  <c r="BM32" i="8"/>
  <c r="BN32" i="8" s="1"/>
  <c r="BV32" i="8" s="1"/>
  <c r="BL32" i="8"/>
  <c r="BG32" i="8"/>
  <c r="BH32" i="8" s="1"/>
  <c r="BS31" i="8"/>
  <c r="BR31" i="8"/>
  <c r="BT31" i="8" s="1"/>
  <c r="BQ31" i="8"/>
  <c r="BP31" i="8"/>
  <c r="BN31" i="8"/>
  <c r="BM31" i="8"/>
  <c r="BL31" i="8"/>
  <c r="BS30" i="8"/>
  <c r="BR30" i="8"/>
  <c r="BQ30" i="8"/>
  <c r="BP30" i="8"/>
  <c r="BN30" i="8"/>
  <c r="BM30" i="8"/>
  <c r="BL30" i="8"/>
  <c r="BT29" i="8"/>
  <c r="BS29" i="8"/>
  <c r="BR29" i="8"/>
  <c r="BQ29" i="8"/>
  <c r="BP29" i="8"/>
  <c r="BM29" i="8"/>
  <c r="BN29" i="8" s="1"/>
  <c r="BV29" i="8" s="1"/>
  <c r="BL29" i="8"/>
  <c r="BS28" i="8"/>
  <c r="BR28" i="8"/>
  <c r="BQ28" i="8"/>
  <c r="BP28" i="8"/>
  <c r="BM28" i="8"/>
  <c r="BN28" i="8" s="1"/>
  <c r="BL28" i="8"/>
  <c r="BS27" i="8"/>
  <c r="BR27" i="8"/>
  <c r="BQ27" i="8"/>
  <c r="BP27" i="8"/>
  <c r="BN27" i="8"/>
  <c r="BM27" i="8"/>
  <c r="BL27" i="8"/>
  <c r="BO102" i="7"/>
  <c r="BQ101" i="7"/>
  <c r="BP101" i="7"/>
  <c r="BO101" i="7"/>
  <c r="BN101" i="7"/>
  <c r="BR101" i="7" s="1"/>
  <c r="BG101" i="7" s="1"/>
  <c r="BK101" i="7"/>
  <c r="BJ101" i="7"/>
  <c r="BL101" i="7" s="1"/>
  <c r="BT101" i="7" s="1"/>
  <c r="BQ100" i="7"/>
  <c r="BP100" i="7"/>
  <c r="BO100" i="7"/>
  <c r="BN100" i="7"/>
  <c r="BR100" i="7" s="1"/>
  <c r="BG100" i="7" s="1"/>
  <c r="BL100" i="7"/>
  <c r="BT100" i="7" s="1"/>
  <c r="BK100" i="7"/>
  <c r="BJ100" i="7"/>
  <c r="BQ99" i="7"/>
  <c r="BP99" i="7"/>
  <c r="BO99" i="7"/>
  <c r="BN99" i="7"/>
  <c r="BR99" i="7" s="1"/>
  <c r="BG99" i="7" s="1"/>
  <c r="BK99" i="7"/>
  <c r="BJ99" i="7"/>
  <c r="BL99" i="7" s="1"/>
  <c r="BQ98" i="7"/>
  <c r="BP98" i="7"/>
  <c r="BO98" i="7"/>
  <c r="BN98" i="7"/>
  <c r="BR98" i="7" s="1"/>
  <c r="BG98" i="7" s="1"/>
  <c r="BL98" i="7"/>
  <c r="BT98" i="7" s="1"/>
  <c r="BK98" i="7"/>
  <c r="BJ98" i="7"/>
  <c r="BQ97" i="7"/>
  <c r="BR97" i="7" s="1"/>
  <c r="BG97" i="7" s="1"/>
  <c r="BP97" i="7"/>
  <c r="BO97" i="7"/>
  <c r="BN97" i="7"/>
  <c r="BL97" i="7"/>
  <c r="BT97" i="7" s="1"/>
  <c r="BK97" i="7"/>
  <c r="BJ97" i="7"/>
  <c r="BQ96" i="7"/>
  <c r="BP96" i="7"/>
  <c r="BO96" i="7"/>
  <c r="BN96" i="7"/>
  <c r="BL96" i="7"/>
  <c r="BK96" i="7"/>
  <c r="BJ96" i="7"/>
  <c r="BQ95" i="7"/>
  <c r="BR95" i="7" s="1"/>
  <c r="BG95" i="7" s="1"/>
  <c r="BP95" i="7"/>
  <c r="BO95" i="7"/>
  <c r="BN95" i="7"/>
  <c r="BL95" i="7"/>
  <c r="BT95" i="7" s="1"/>
  <c r="BK95" i="7"/>
  <c r="BJ95" i="7"/>
  <c r="BQ94" i="7"/>
  <c r="BP94" i="7"/>
  <c r="BO94" i="7"/>
  <c r="BR94" i="7" s="1"/>
  <c r="BG94" i="7" s="1"/>
  <c r="BN94" i="7"/>
  <c r="BL94" i="7"/>
  <c r="BK94" i="7"/>
  <c r="BJ94" i="7"/>
  <c r="BQ93" i="7"/>
  <c r="BP93" i="7"/>
  <c r="BO93" i="7"/>
  <c r="BN93" i="7"/>
  <c r="BR93" i="7" s="1"/>
  <c r="BG93" i="7" s="1"/>
  <c r="BK93" i="7"/>
  <c r="BJ93" i="7"/>
  <c r="BL93" i="7" s="1"/>
  <c r="BT93" i="7" s="1"/>
  <c r="BQ92" i="7"/>
  <c r="BP92" i="7"/>
  <c r="BO92" i="7"/>
  <c r="BN92" i="7"/>
  <c r="BL92" i="7"/>
  <c r="BK92" i="7"/>
  <c r="BJ92" i="7"/>
  <c r="BT91" i="7"/>
  <c r="BQ91" i="7"/>
  <c r="BP91" i="7"/>
  <c r="BO91" i="7"/>
  <c r="BN91" i="7"/>
  <c r="BR91" i="7" s="1"/>
  <c r="BK91" i="7"/>
  <c r="BJ91" i="7"/>
  <c r="BL91" i="7" s="1"/>
  <c r="BG91" i="7"/>
  <c r="BQ90" i="7"/>
  <c r="BP90" i="7"/>
  <c r="BO90" i="7"/>
  <c r="BN90" i="7"/>
  <c r="BR90" i="7" s="1"/>
  <c r="BG90" i="7" s="1"/>
  <c r="BL90" i="7"/>
  <c r="BK90" i="7"/>
  <c r="BJ90" i="7"/>
  <c r="BQ89" i="7"/>
  <c r="BR89" i="7" s="1"/>
  <c r="BG89" i="7" s="1"/>
  <c r="BP89" i="7"/>
  <c r="BO89" i="7"/>
  <c r="BN89" i="7"/>
  <c r="BL89" i="7"/>
  <c r="BT89" i="7" s="1"/>
  <c r="BK89" i="7"/>
  <c r="BJ89" i="7"/>
  <c r="BQ88" i="7"/>
  <c r="BP88" i="7"/>
  <c r="BO88" i="7"/>
  <c r="BN88" i="7"/>
  <c r="BL88" i="7"/>
  <c r="BK88" i="7"/>
  <c r="BJ88" i="7"/>
  <c r="BQ87" i="7"/>
  <c r="BR87" i="7" s="1"/>
  <c r="BG87" i="7" s="1"/>
  <c r="BP87" i="7"/>
  <c r="BO87" i="7"/>
  <c r="BN87" i="7"/>
  <c r="BL87" i="7"/>
  <c r="BK87" i="7"/>
  <c r="BJ87" i="7"/>
  <c r="BQ86" i="7"/>
  <c r="BP86" i="7"/>
  <c r="BO86" i="7"/>
  <c r="BR86" i="7" s="1"/>
  <c r="BG86" i="7" s="1"/>
  <c r="BN86" i="7"/>
  <c r="BL86" i="7"/>
  <c r="BK86" i="7"/>
  <c r="BJ86" i="7"/>
  <c r="BQ85" i="7"/>
  <c r="BP85" i="7"/>
  <c r="BO85" i="7"/>
  <c r="BN85" i="7"/>
  <c r="BR85" i="7" s="1"/>
  <c r="BG85" i="7" s="1"/>
  <c r="BL85" i="7"/>
  <c r="BT85" i="7" s="1"/>
  <c r="BK85" i="7"/>
  <c r="BJ85" i="7"/>
  <c r="BQ84" i="7"/>
  <c r="BP84" i="7"/>
  <c r="BO84" i="7"/>
  <c r="BR84" i="7" s="1"/>
  <c r="BG84" i="7" s="1"/>
  <c r="BN84" i="7"/>
  <c r="BL84" i="7"/>
  <c r="BK84" i="7"/>
  <c r="BJ84" i="7"/>
  <c r="BQ83" i="7"/>
  <c r="BO83" i="7"/>
  <c r="BR83" i="7" s="1"/>
  <c r="BN83" i="7"/>
  <c r="BK83" i="7"/>
  <c r="BJ83" i="7"/>
  <c r="BQ82" i="7"/>
  <c r="BR82" i="7" s="1"/>
  <c r="BG82" i="7" s="1"/>
  <c r="BP82" i="7"/>
  <c r="BO82" i="7"/>
  <c r="BN82" i="7"/>
  <c r="BL82" i="7"/>
  <c r="BT82" i="7" s="1"/>
  <c r="BK82" i="7"/>
  <c r="BJ82" i="7"/>
  <c r="BQ81" i="7"/>
  <c r="BP81" i="7"/>
  <c r="BO81" i="7"/>
  <c r="BN81" i="7"/>
  <c r="BK81" i="7"/>
  <c r="BL81" i="7" s="1"/>
  <c r="BJ81" i="7"/>
  <c r="BR80" i="7"/>
  <c r="BG80" i="7" s="1"/>
  <c r="BQ80" i="7"/>
  <c r="BP80" i="7"/>
  <c r="BO80" i="7"/>
  <c r="BN80" i="7"/>
  <c r="BK80" i="7"/>
  <c r="BL80" i="7" s="1"/>
  <c r="BT80" i="7" s="1"/>
  <c r="BJ80" i="7"/>
  <c r="BP79" i="7"/>
  <c r="BP78" i="7"/>
  <c r="BP77" i="7"/>
  <c r="BP76" i="7"/>
  <c r="BP75" i="7"/>
  <c r="BP74" i="7"/>
  <c r="BP73" i="7"/>
  <c r="BP72" i="7"/>
  <c r="BP71" i="7"/>
  <c r="BQ70" i="7"/>
  <c r="BP70" i="7"/>
  <c r="BR70" i="7" s="1"/>
  <c r="BG70" i="7" s="1"/>
  <c r="BO70" i="7"/>
  <c r="BN70" i="7"/>
  <c r="BL70" i="7"/>
  <c r="BK70" i="7"/>
  <c r="BJ70" i="7"/>
  <c r="BQ69" i="7"/>
  <c r="BP69" i="7"/>
  <c r="BO69" i="7"/>
  <c r="BN69" i="7"/>
  <c r="BR69" i="7" s="1"/>
  <c r="BG69" i="7" s="1"/>
  <c r="BK69" i="7"/>
  <c r="BL69" i="7" s="1"/>
  <c r="BJ69" i="7"/>
  <c r="BQ68" i="7"/>
  <c r="BP68" i="7"/>
  <c r="BO68" i="7"/>
  <c r="BN68" i="7"/>
  <c r="BL68" i="7"/>
  <c r="BK68" i="7"/>
  <c r="BJ68" i="7"/>
  <c r="BR67" i="7"/>
  <c r="BG67" i="7" s="1"/>
  <c r="A67" i="7" s="1"/>
  <c r="BQ67" i="7"/>
  <c r="BP67" i="7"/>
  <c r="BO67" i="7"/>
  <c r="BN67" i="7"/>
  <c r="BK67" i="7"/>
  <c r="BL67" i="7" s="1"/>
  <c r="BT67" i="7" s="1"/>
  <c r="BJ67" i="7"/>
  <c r="BQ66" i="7"/>
  <c r="BP66" i="7"/>
  <c r="BO66" i="7"/>
  <c r="BN66" i="7"/>
  <c r="BR66" i="7" s="1"/>
  <c r="BG66" i="7" s="1"/>
  <c r="BL66" i="7"/>
  <c r="BK66" i="7"/>
  <c r="BJ66" i="7"/>
  <c r="BR65" i="7"/>
  <c r="BG65" i="7" s="1"/>
  <c r="A65" i="7" s="1"/>
  <c r="BQ65" i="7"/>
  <c r="BP65" i="7"/>
  <c r="BO65" i="7"/>
  <c r="BN65" i="7"/>
  <c r="BK65" i="7"/>
  <c r="BJ65" i="7"/>
  <c r="BL65" i="7" s="1"/>
  <c r="BT65" i="7" s="1"/>
  <c r="BH65" i="7"/>
  <c r="BR64" i="7"/>
  <c r="BG64" i="7" s="1"/>
  <c r="A64" i="7" s="1"/>
  <c r="BQ64" i="7"/>
  <c r="BP64" i="7"/>
  <c r="BO64" i="7"/>
  <c r="BN64" i="7"/>
  <c r="BL64" i="7"/>
  <c r="BK64" i="7"/>
  <c r="BJ64" i="7"/>
  <c r="BH64" i="7"/>
  <c r="BQ63" i="7"/>
  <c r="BP63" i="7"/>
  <c r="BO63" i="7"/>
  <c r="BN63" i="7"/>
  <c r="BR63" i="7" s="1"/>
  <c r="BG63" i="7" s="1"/>
  <c r="BK63" i="7"/>
  <c r="BJ63" i="7"/>
  <c r="BL63" i="7" s="1"/>
  <c r="BT63" i="7" s="1"/>
  <c r="BR62" i="7"/>
  <c r="BG62" i="7" s="1"/>
  <c r="A62" i="7" s="1"/>
  <c r="BQ62" i="7"/>
  <c r="BP62" i="7"/>
  <c r="BO62" i="7"/>
  <c r="BN62" i="7"/>
  <c r="BL62" i="7"/>
  <c r="BK62" i="7"/>
  <c r="BJ62" i="7"/>
  <c r="BH62" i="7"/>
  <c r="BQ61" i="7"/>
  <c r="BP61" i="7"/>
  <c r="BO61" i="7"/>
  <c r="BN61" i="7"/>
  <c r="BR61" i="7" s="1"/>
  <c r="BG61" i="7" s="1"/>
  <c r="BK61" i="7"/>
  <c r="BL61" i="7" s="1"/>
  <c r="BT61" i="7" s="1"/>
  <c r="BJ61" i="7"/>
  <c r="BQ60" i="7"/>
  <c r="BP60" i="7"/>
  <c r="BO60" i="7"/>
  <c r="BN60" i="7"/>
  <c r="BR60" i="7" s="1"/>
  <c r="BG60" i="7" s="1"/>
  <c r="BH60" i="7" s="1"/>
  <c r="BL60" i="7"/>
  <c r="BK60" i="7"/>
  <c r="BJ60" i="7"/>
  <c r="A60" i="7"/>
  <c r="BR59" i="7"/>
  <c r="BG59" i="7" s="1"/>
  <c r="A59" i="7" s="1"/>
  <c r="BQ59" i="7"/>
  <c r="BP59" i="7"/>
  <c r="BO59" i="7"/>
  <c r="BN59" i="7"/>
  <c r="BK59" i="7"/>
  <c r="BL59" i="7" s="1"/>
  <c r="BT59" i="7" s="1"/>
  <c r="BJ59" i="7"/>
  <c r="BH59" i="7"/>
  <c r="BQ58" i="7"/>
  <c r="BP58" i="7"/>
  <c r="BO58" i="7"/>
  <c r="BN58" i="7"/>
  <c r="BL58" i="7"/>
  <c r="BK58" i="7"/>
  <c r="BJ58" i="7"/>
  <c r="BR57" i="7"/>
  <c r="BG57" i="7" s="1"/>
  <c r="A57" i="7" s="1"/>
  <c r="BQ57" i="7"/>
  <c r="BP57" i="7"/>
  <c r="BO57" i="7"/>
  <c r="BN57" i="7"/>
  <c r="BK57" i="7"/>
  <c r="BJ57" i="7"/>
  <c r="BL57" i="7" s="1"/>
  <c r="BT57" i="7" s="1"/>
  <c r="BH57" i="7"/>
  <c r="BR56" i="7"/>
  <c r="BG56" i="7" s="1"/>
  <c r="A56" i="7" s="1"/>
  <c r="BQ56" i="7"/>
  <c r="BP56" i="7"/>
  <c r="BO56" i="7"/>
  <c r="BN56" i="7"/>
  <c r="BL56" i="7"/>
  <c r="BT56" i="7" s="1"/>
  <c r="BK56" i="7"/>
  <c r="BJ56" i="7"/>
  <c r="BH56" i="7"/>
  <c r="BQ55" i="7"/>
  <c r="BP55" i="7"/>
  <c r="BO55" i="7"/>
  <c r="BN55" i="7"/>
  <c r="BK55" i="7"/>
  <c r="BJ55" i="7"/>
  <c r="BL55" i="7" s="1"/>
  <c r="BQ54" i="7"/>
  <c r="BP54" i="7"/>
  <c r="BR54" i="7" s="1"/>
  <c r="BG54" i="7" s="1"/>
  <c r="BO54" i="7"/>
  <c r="BN54" i="7"/>
  <c r="BL54" i="7"/>
  <c r="BK54" i="7"/>
  <c r="BJ54" i="7"/>
  <c r="BQ53" i="7"/>
  <c r="BP53" i="7"/>
  <c r="BO53" i="7"/>
  <c r="BN53" i="7"/>
  <c r="BR53" i="7" s="1"/>
  <c r="BG53" i="7" s="1"/>
  <c r="BK53" i="7"/>
  <c r="BL53" i="7" s="1"/>
  <c r="BT53" i="7" s="1"/>
  <c r="BJ53" i="7"/>
  <c r="BQ52" i="7"/>
  <c r="BP52" i="7"/>
  <c r="BO52" i="7"/>
  <c r="BN52" i="7"/>
  <c r="BR52" i="7" s="1"/>
  <c r="BL52" i="7"/>
  <c r="BK52" i="7"/>
  <c r="BJ52" i="7"/>
  <c r="BG52" i="7"/>
  <c r="BH52" i="7" s="1"/>
  <c r="BR51" i="7"/>
  <c r="BG51" i="7" s="1"/>
  <c r="A51" i="7" s="1"/>
  <c r="BQ51" i="7"/>
  <c r="BP51" i="7"/>
  <c r="BO51" i="7"/>
  <c r="BN51" i="7"/>
  <c r="BL51" i="7"/>
  <c r="BT51" i="7" s="1"/>
  <c r="BK51" i="7"/>
  <c r="BJ51" i="7"/>
  <c r="BH51" i="7"/>
  <c r="BQ50" i="7"/>
  <c r="BP50" i="7"/>
  <c r="BO50" i="7"/>
  <c r="BN50" i="7"/>
  <c r="BR50" i="7" s="1"/>
  <c r="BG50" i="7" s="1"/>
  <c r="BL50" i="7"/>
  <c r="BK50" i="7"/>
  <c r="BJ50" i="7"/>
  <c r="BR49" i="7"/>
  <c r="BG49" i="7" s="1"/>
  <c r="A49" i="7" s="1"/>
  <c r="BQ49" i="7"/>
  <c r="BP49" i="7"/>
  <c r="BO49" i="7"/>
  <c r="BN49" i="7"/>
  <c r="BK49" i="7"/>
  <c r="BJ49" i="7"/>
  <c r="BL49" i="7" s="1"/>
  <c r="BR48" i="7"/>
  <c r="BG48" i="7" s="1"/>
  <c r="A48" i="7" s="1"/>
  <c r="BQ48" i="7"/>
  <c r="BP48" i="7"/>
  <c r="BO48" i="7"/>
  <c r="BN48" i="7"/>
  <c r="BL48" i="7"/>
  <c r="BT48" i="7" s="1"/>
  <c r="BK48" i="7"/>
  <c r="BJ48" i="7"/>
  <c r="BH48" i="7"/>
  <c r="BQ47" i="7"/>
  <c r="BP47" i="7"/>
  <c r="BO47" i="7"/>
  <c r="BN47" i="7"/>
  <c r="BR47" i="7" s="1"/>
  <c r="BG47" i="7" s="1"/>
  <c r="BK47" i="7"/>
  <c r="BJ47" i="7"/>
  <c r="BL47" i="7" s="1"/>
  <c r="BR46" i="7"/>
  <c r="BG46" i="7" s="1"/>
  <c r="A46" i="7" s="1"/>
  <c r="BQ46" i="7"/>
  <c r="BP46" i="7"/>
  <c r="BO46" i="7"/>
  <c r="BN46" i="7"/>
  <c r="BL46" i="7"/>
  <c r="BK46" i="7"/>
  <c r="BJ46" i="7"/>
  <c r="BH46" i="7"/>
  <c r="BQ45" i="7"/>
  <c r="BP45" i="7"/>
  <c r="BO45" i="7"/>
  <c r="BN45" i="7"/>
  <c r="BR45" i="7" s="1"/>
  <c r="BG45" i="7" s="1"/>
  <c r="BK45" i="7"/>
  <c r="BL45" i="7" s="1"/>
  <c r="BJ45" i="7"/>
  <c r="BQ44" i="7"/>
  <c r="BP44" i="7"/>
  <c r="BO44" i="7"/>
  <c r="BN44" i="7"/>
  <c r="BL44" i="7"/>
  <c r="BK44" i="7"/>
  <c r="BJ44" i="7"/>
  <c r="BR43" i="7"/>
  <c r="BG43" i="7" s="1"/>
  <c r="A43" i="7" s="1"/>
  <c r="BQ43" i="7"/>
  <c r="BP43" i="7"/>
  <c r="BO43" i="7"/>
  <c r="BN43" i="7"/>
  <c r="BK43" i="7"/>
  <c r="BL43" i="7" s="1"/>
  <c r="BT43" i="7" s="1"/>
  <c r="BJ43" i="7"/>
  <c r="BH43" i="7"/>
  <c r="BQ42" i="7"/>
  <c r="BP42" i="7"/>
  <c r="BO42" i="7"/>
  <c r="BN42" i="7"/>
  <c r="BL42" i="7"/>
  <c r="BK42" i="7"/>
  <c r="BJ42" i="7"/>
  <c r="BR41" i="7"/>
  <c r="BG41" i="7" s="1"/>
  <c r="A41" i="7" s="1"/>
  <c r="BQ41" i="7"/>
  <c r="BP41" i="7"/>
  <c r="BO41" i="7"/>
  <c r="BN41" i="7"/>
  <c r="BK41" i="7"/>
  <c r="BJ41" i="7"/>
  <c r="BL41" i="7" s="1"/>
  <c r="BT41" i="7" s="1"/>
  <c r="BH41" i="7"/>
  <c r="BR40" i="7"/>
  <c r="BG40" i="7" s="1"/>
  <c r="A40" i="7" s="1"/>
  <c r="BQ40" i="7"/>
  <c r="BP40" i="7"/>
  <c r="BO40" i="7"/>
  <c r="BN40" i="7"/>
  <c r="BL40" i="7"/>
  <c r="BT40" i="7" s="1"/>
  <c r="BK40" i="7"/>
  <c r="BJ40" i="7"/>
  <c r="BH40" i="7"/>
  <c r="BQ39" i="7"/>
  <c r="BP39" i="7"/>
  <c r="BO39" i="7"/>
  <c r="BN39" i="7"/>
  <c r="BK39" i="7"/>
  <c r="BJ39" i="7"/>
  <c r="BL39" i="7" s="1"/>
  <c r="BQ38" i="7"/>
  <c r="BP38" i="7"/>
  <c r="BR38" i="7" s="1"/>
  <c r="BG38" i="7" s="1"/>
  <c r="BO38" i="7"/>
  <c r="BN38" i="7"/>
  <c r="BL38" i="7"/>
  <c r="BK38" i="7"/>
  <c r="BJ38" i="7"/>
  <c r="BQ37" i="7"/>
  <c r="BP37" i="7"/>
  <c r="BO37" i="7"/>
  <c r="BN37" i="7"/>
  <c r="BR37" i="7" s="1"/>
  <c r="BG37" i="7" s="1"/>
  <c r="BK37" i="7"/>
  <c r="BL37" i="7" s="1"/>
  <c r="BT37" i="7" s="1"/>
  <c r="BJ37" i="7"/>
  <c r="BQ36" i="7"/>
  <c r="BP36" i="7"/>
  <c r="BO36" i="7"/>
  <c r="BN36" i="7"/>
  <c r="BR36" i="7" s="1"/>
  <c r="BK36" i="7"/>
  <c r="BJ36" i="7"/>
  <c r="BL36" i="7" s="1"/>
  <c r="BG36" i="7"/>
  <c r="BH36" i="7" s="1"/>
  <c r="BR35" i="7"/>
  <c r="BG35" i="7" s="1"/>
  <c r="A35" i="7" s="1"/>
  <c r="BQ35" i="7"/>
  <c r="BP35" i="7"/>
  <c r="BO35" i="7"/>
  <c r="BN35" i="7"/>
  <c r="BK35" i="7"/>
  <c r="BL35" i="7" s="1"/>
  <c r="BT35" i="7" s="1"/>
  <c r="BJ35" i="7"/>
  <c r="BH35" i="7"/>
  <c r="BQ34" i="7"/>
  <c r="BP34" i="7"/>
  <c r="BP103" i="7" s="1"/>
  <c r="W23" i="7" s="1"/>
  <c r="BO34" i="7"/>
  <c r="BR34" i="7" s="1"/>
  <c r="BG34" i="7" s="1"/>
  <c r="BH34" i="7" s="1"/>
  <c r="BN34" i="7"/>
  <c r="BL34" i="7"/>
  <c r="BK34" i="7"/>
  <c r="BJ34" i="7"/>
  <c r="BQ33" i="7"/>
  <c r="BP33" i="7"/>
  <c r="BO33" i="7"/>
  <c r="BN33" i="7"/>
  <c r="BK33" i="7"/>
  <c r="BJ33" i="7"/>
  <c r="BQ32" i="7"/>
  <c r="BP32" i="7"/>
  <c r="BO32" i="7"/>
  <c r="BN32" i="7"/>
  <c r="BL32" i="7"/>
  <c r="BK32" i="7"/>
  <c r="BJ32" i="7"/>
  <c r="BR31" i="7"/>
  <c r="BG31" i="7" s="1"/>
  <c r="A31" i="7" s="1"/>
  <c r="BQ31" i="7"/>
  <c r="BP31" i="7"/>
  <c r="BO31" i="7"/>
  <c r="BN31" i="7"/>
  <c r="BK31" i="7"/>
  <c r="BK103" i="7" s="1"/>
  <c r="BJ31" i="7"/>
  <c r="BL31" i="7" s="1"/>
  <c r="BT31" i="7" s="1"/>
  <c r="BQ30" i="7"/>
  <c r="BP30" i="7"/>
  <c r="BO30" i="7"/>
  <c r="BN30" i="7"/>
  <c r="BL30" i="7"/>
  <c r="BK30" i="7"/>
  <c r="BJ30" i="7"/>
  <c r="AX1" i="7"/>
  <c r="AY10" i="13"/>
  <c r="AY9" i="13"/>
  <c r="AH125" i="2" s="1"/>
  <c r="AY7" i="13"/>
  <c r="AY6" i="13"/>
  <c r="BA9" i="13" s="1"/>
  <c r="AJ1" i="13"/>
  <c r="AL88" i="4"/>
  <c r="AE83" i="4" s="1"/>
  <c r="AM83" i="4" s="1"/>
  <c r="AL87" i="4"/>
  <c r="AL86" i="4"/>
  <c r="AL85" i="4"/>
  <c r="AL84" i="4"/>
  <c r="AM82" i="4"/>
  <c r="AL75" i="4"/>
  <c r="AH72" i="4" s="1"/>
  <c r="AL74" i="4"/>
  <c r="AL73" i="4"/>
  <c r="AL65" i="4"/>
  <c r="AL64" i="4"/>
  <c r="AL63" i="4"/>
  <c r="AL62" i="4"/>
  <c r="W57" i="4"/>
  <c r="AA57" i="4" s="1"/>
  <c r="AL57" i="4" s="1"/>
  <c r="AL56" i="4"/>
  <c r="AA56" i="4"/>
  <c r="W56" i="4"/>
  <c r="AL55" i="4"/>
  <c r="W55" i="4"/>
  <c r="AA55" i="4" s="1"/>
  <c r="W54" i="4"/>
  <c r="AA54" i="4" s="1"/>
  <c r="AL54" i="4" s="1"/>
  <c r="AA1" i="4"/>
  <c r="AM133" i="2"/>
  <c r="AR110" i="2"/>
  <c r="AQ110" i="2"/>
  <c r="AP110" i="2"/>
  <c r="AN110" i="2"/>
  <c r="AO110" i="2" s="1"/>
  <c r="AM110" i="2"/>
  <c r="AD110" i="2"/>
  <c r="AB110" i="2"/>
  <c r="AQ108" i="2"/>
  <c r="AR108" i="2" s="1"/>
  <c r="AP108" i="2"/>
  <c r="AN108" i="2"/>
  <c r="AO108" i="2" s="1"/>
  <c r="AM108" i="2"/>
  <c r="AD108" i="2"/>
  <c r="AB108" i="2"/>
  <c r="AQ107" i="2"/>
  <c r="AR107" i="2" s="1"/>
  <c r="AP107" i="2"/>
  <c r="AN107" i="2"/>
  <c r="AO107" i="2" s="1"/>
  <c r="AM107" i="2"/>
  <c r="AD107" i="2"/>
  <c r="AB107" i="2"/>
  <c r="AQ106" i="2"/>
  <c r="AR106" i="2" s="1"/>
  <c r="AP106" i="2"/>
  <c r="AN106" i="2"/>
  <c r="AO106" i="2" s="1"/>
  <c r="AM106" i="2"/>
  <c r="AD106" i="2"/>
  <c r="AB106" i="2"/>
  <c r="AR105" i="2"/>
  <c r="AQ105" i="2"/>
  <c r="AP105" i="2"/>
  <c r="AN105" i="2"/>
  <c r="AO105" i="2" s="1"/>
  <c r="AM105" i="2"/>
  <c r="AD105" i="2"/>
  <c r="AB105" i="2"/>
  <c r="AP104" i="2"/>
  <c r="AQ104" i="2" s="1"/>
  <c r="AR104" i="2" s="1"/>
  <c r="AO104" i="2"/>
  <c r="AN104" i="2"/>
  <c r="AM104" i="2"/>
  <c r="AD104" i="2"/>
  <c r="AB104" i="2"/>
  <c r="AQ103" i="2"/>
  <c r="AR103" i="2" s="1"/>
  <c r="AP103" i="2"/>
  <c r="AN103" i="2"/>
  <c r="AO103" i="2" s="1"/>
  <c r="BB103" i="2" s="1"/>
  <c r="BC103" i="2" s="1"/>
  <c r="BD103" i="2" s="1"/>
  <c r="AM103" i="2"/>
  <c r="AD103" i="2"/>
  <c r="AB103" i="2"/>
  <c r="AZ102" i="2"/>
  <c r="AY102" i="2"/>
  <c r="AQ102" i="2"/>
  <c r="AR102" i="2" s="1"/>
  <c r="AP102" i="2"/>
  <c r="AO102" i="2"/>
  <c r="AN102" i="2"/>
  <c r="AM102" i="2"/>
  <c r="AD102" i="2"/>
  <c r="AB102" i="2"/>
  <c r="BB101" i="2"/>
  <c r="BC101" i="2" s="1"/>
  <c r="BD101" i="2" s="1"/>
  <c r="BA101" i="2"/>
  <c r="AZ101" i="2"/>
  <c r="AY101" i="2"/>
  <c r="BC100" i="2"/>
  <c r="BD100" i="2" s="1"/>
  <c r="BB100" i="2"/>
  <c r="AZ100" i="2"/>
  <c r="BA100" i="2" s="1"/>
  <c r="AY100" i="2"/>
  <c r="BB99" i="2"/>
  <c r="BC99" i="2" s="1"/>
  <c r="BD99" i="2" s="1"/>
  <c r="BA99" i="2"/>
  <c r="AZ99" i="2"/>
  <c r="AY99" i="2"/>
  <c r="BC98" i="2"/>
  <c r="BD98" i="2" s="1"/>
  <c r="BB98" i="2"/>
  <c r="AZ98" i="2"/>
  <c r="AY98" i="2"/>
  <c r="BC97" i="2"/>
  <c r="BB97" i="2"/>
  <c r="BA97" i="2"/>
  <c r="AZ97" i="2"/>
  <c r="AY97" i="2"/>
  <c r="BF95" i="2"/>
  <c r="BE95" i="2"/>
  <c r="BH95" i="2" s="1"/>
  <c r="BI95" i="2" s="1"/>
  <c r="BF91" i="2"/>
  <c r="BE91" i="2"/>
  <c r="BH91" i="2" s="1"/>
  <c r="BI91" i="2" s="1"/>
  <c r="AA91" i="2"/>
  <c r="E91" i="2"/>
  <c r="AN88" i="2"/>
  <c r="BA82" i="2"/>
  <c r="AY80" i="2"/>
  <c r="BA80" i="2" s="1"/>
  <c r="AX80" i="2"/>
  <c r="AV80" i="2"/>
  <c r="AS80" i="2"/>
  <c r="AU80" i="2" s="1"/>
  <c r="AR80" i="2"/>
  <c r="AP80" i="2"/>
  <c r="AM80" i="2"/>
  <c r="AO80" i="2" s="1"/>
  <c r="BA79" i="2"/>
  <c r="AY79" i="2"/>
  <c r="AV79" i="2"/>
  <c r="AX79" i="2" s="1"/>
  <c r="AU79" i="2"/>
  <c r="AS79" i="2"/>
  <c r="AP79" i="2"/>
  <c r="AR79" i="2" s="1"/>
  <c r="AO79" i="2"/>
  <c r="AM79" i="2"/>
  <c r="AY78" i="2"/>
  <c r="BA78" i="2" s="1"/>
  <c r="BA81" i="2" s="1"/>
  <c r="AX78" i="2"/>
  <c r="AV78" i="2"/>
  <c r="AS78" i="2"/>
  <c r="AU78" i="2" s="1"/>
  <c r="AU81" i="2" s="1"/>
  <c r="AU82" i="2" s="1"/>
  <c r="Q6" i="7" s="1"/>
  <c r="AR78" i="2"/>
  <c r="AR81" i="2" s="1"/>
  <c r="AR82" i="2" s="1"/>
  <c r="L6" i="7" s="1"/>
  <c r="AP78" i="2"/>
  <c r="AM78" i="2"/>
  <c r="AO78" i="2" s="1"/>
  <c r="AI68" i="2"/>
  <c r="AF68" i="2"/>
  <c r="H46" i="2"/>
  <c r="BP60" i="5" l="1"/>
  <c r="O30" i="5" s="1"/>
  <c r="BS47" i="5"/>
  <c r="BH47" i="5" s="1"/>
  <c r="G47" i="5" s="1"/>
  <c r="A38" i="7"/>
  <c r="BH38" i="7"/>
  <c r="A47" i="7"/>
  <c r="BH47" i="7"/>
  <c r="AC91" i="2"/>
  <c r="AN90" i="2"/>
  <c r="BA102" i="2"/>
  <c r="AL58" i="4"/>
  <c r="A89" i="7"/>
  <c r="BH89" i="7"/>
  <c r="A97" i="7"/>
  <c r="BH97" i="7"/>
  <c r="AX81" i="2"/>
  <c r="AX82" i="2" s="1"/>
  <c r="V6" i="7" s="1"/>
  <c r="A82" i="7"/>
  <c r="BH82" i="7"/>
  <c r="A86" i="7"/>
  <c r="BH86" i="7"/>
  <c r="A94" i="7"/>
  <c r="BH94" i="7"/>
  <c r="AR111" i="2"/>
  <c r="AA23" i="7"/>
  <c r="AA139" i="2" s="1"/>
  <c r="AQ138" i="2" s="1"/>
  <c r="W139" i="2"/>
  <c r="AN138" i="2" s="1"/>
  <c r="A99" i="7"/>
  <c r="BH99" i="7"/>
  <c r="BD97" i="2"/>
  <c r="BH70" i="7"/>
  <c r="A70" i="7"/>
  <c r="AO81" i="2"/>
  <c r="AO82" i="2" s="1"/>
  <c r="G6" i="7" s="1"/>
  <c r="AO111" i="2"/>
  <c r="BB102" i="2"/>
  <c r="BC102" i="2" s="1"/>
  <c r="BD102" i="2" s="1"/>
  <c r="BT30" i="7"/>
  <c r="BA98" i="2"/>
  <c r="AZ103" i="2"/>
  <c r="AY103" i="2"/>
  <c r="BH54" i="7"/>
  <c r="A54" i="7"/>
  <c r="AM84" i="4"/>
  <c r="AH81" i="4" s="1"/>
  <c r="BA10" i="13"/>
  <c r="BR44" i="7"/>
  <c r="BG44" i="7" s="1"/>
  <c r="A53" i="7"/>
  <c r="BH53" i="7"/>
  <c r="BH98" i="7"/>
  <c r="A98" i="7"/>
  <c r="BV36" i="8"/>
  <c r="BG37" i="8"/>
  <c r="BH37" i="8" s="1"/>
  <c r="A37" i="8"/>
  <c r="BT41" i="8"/>
  <c r="AL66" i="4"/>
  <c r="BJ103" i="7"/>
  <c r="BL103" i="7" s="1"/>
  <c r="BH31" i="7"/>
  <c r="A34" i="7"/>
  <c r="BR55" i="7"/>
  <c r="BG55" i="7" s="1"/>
  <c r="A61" i="7"/>
  <c r="BH61" i="7"/>
  <c r="A63" i="7"/>
  <c r="BH63" i="7"/>
  <c r="BH66" i="7"/>
  <c r="A66" i="7"/>
  <c r="BR68" i="7"/>
  <c r="BG68" i="7" s="1"/>
  <c r="A93" i="7"/>
  <c r="BH93" i="7"/>
  <c r="BR96" i="7"/>
  <c r="BG96" i="7" s="1"/>
  <c r="BL64" i="8"/>
  <c r="BV28" i="8"/>
  <c r="BG35" i="8"/>
  <c r="C35" i="8"/>
  <c r="BI35" i="8" s="1"/>
  <c r="BJ35" i="8" s="1"/>
  <c r="A42" i="8"/>
  <c r="BG42" i="8"/>
  <c r="BH42" i="8" s="1"/>
  <c r="BG53" i="8"/>
  <c r="BH53" i="8" s="1"/>
  <c r="A53" i="8"/>
  <c r="BG55" i="8"/>
  <c r="BH55" i="8" s="1"/>
  <c r="A55" i="8"/>
  <c r="BG61" i="8"/>
  <c r="BH61" i="8" s="1"/>
  <c r="A61" i="8"/>
  <c r="BL33" i="7"/>
  <c r="A36" i="7"/>
  <c r="BR58" i="7"/>
  <c r="BG58" i="7" s="1"/>
  <c r="BT90" i="7"/>
  <c r="BR92" i="7"/>
  <c r="BG92" i="7" s="1"/>
  <c r="BT28" i="8"/>
  <c r="BP64" i="8"/>
  <c r="P20" i="8" s="1"/>
  <c r="BV50" i="8"/>
  <c r="BH103" i="7"/>
  <c r="BT87" i="7"/>
  <c r="BH90" i="7"/>
  <c r="A90" i="7"/>
  <c r="BT99" i="7"/>
  <c r="BG31" i="8"/>
  <c r="BH31" i="8" s="1"/>
  <c r="A31" i="8"/>
  <c r="A48" i="8"/>
  <c r="BG48" i="8"/>
  <c r="BH48" i="8" s="1"/>
  <c r="BG59" i="8"/>
  <c r="BH59" i="8" s="1"/>
  <c r="A59" i="8"/>
  <c r="BT39" i="7"/>
  <c r="BI103" i="7"/>
  <c r="BR30" i="7"/>
  <c r="BG30" i="7" s="1"/>
  <c r="BN103" i="7"/>
  <c r="BR33" i="7"/>
  <c r="BG33" i="7" s="1"/>
  <c r="BT36" i="7"/>
  <c r="BT84" i="7"/>
  <c r="BG36" i="8"/>
  <c r="C36" i="8"/>
  <c r="BI36" i="8" s="1"/>
  <c r="BJ36" i="8" s="1"/>
  <c r="BT34" i="7"/>
  <c r="A37" i="7"/>
  <c r="BH37" i="7"/>
  <c r="BH49" i="7"/>
  <c r="BT49" i="7"/>
  <c r="BH80" i="7"/>
  <c r="A80" i="7"/>
  <c r="A85" i="7"/>
  <c r="BH85" i="7"/>
  <c r="BR88" i="7"/>
  <c r="BG88" i="7" s="1"/>
  <c r="A95" i="7"/>
  <c r="BH95" i="7"/>
  <c r="BF103" i="7"/>
  <c r="BT46" i="8"/>
  <c r="BO103" i="7"/>
  <c r="N24" i="7" s="1"/>
  <c r="BR32" i="7"/>
  <c r="BG32" i="7" s="1"/>
  <c r="BR39" i="7"/>
  <c r="BG39" i="7" s="1"/>
  <c r="BT45" i="7"/>
  <c r="BT47" i="7"/>
  <c r="A52" i="7"/>
  <c r="BH67" i="7"/>
  <c r="BQ64" i="8"/>
  <c r="P21" i="8" s="1"/>
  <c r="BG29" i="8"/>
  <c r="BH29" i="8" s="1"/>
  <c r="A29" i="8"/>
  <c r="BV42" i="8"/>
  <c r="BV44" i="8"/>
  <c r="BG45" i="8"/>
  <c r="BH45" i="8" s="1"/>
  <c r="A45" i="8"/>
  <c r="BG47" i="8"/>
  <c r="BH47" i="8" s="1"/>
  <c r="A47" i="8"/>
  <c r="BT49" i="8"/>
  <c r="BV49" i="8" s="1"/>
  <c r="A60" i="8"/>
  <c r="BG60" i="8"/>
  <c r="BH60" i="8" s="1"/>
  <c r="BU40" i="5"/>
  <c r="G44" i="5"/>
  <c r="BI44" i="5"/>
  <c r="BR42" i="7"/>
  <c r="BG42" i="7" s="1"/>
  <c r="A45" i="7"/>
  <c r="BH45" i="7"/>
  <c r="BT69" i="7"/>
  <c r="BH84" i="7"/>
  <c r="A84" i="7"/>
  <c r="A101" i="7"/>
  <c r="BH101" i="7"/>
  <c r="BV39" i="8"/>
  <c r="A40" i="8"/>
  <c r="BG40" i="8"/>
  <c r="BH40" i="8" s="1"/>
  <c r="A50" i="8"/>
  <c r="BG50" i="8"/>
  <c r="BH50" i="8" s="1"/>
  <c r="A56" i="8"/>
  <c r="BG56" i="8"/>
  <c r="BH56" i="8" s="1"/>
  <c r="BG57" i="8"/>
  <c r="BH57" i="8" s="1"/>
  <c r="A57" i="8"/>
  <c r="BQ103" i="7"/>
  <c r="W24" i="7" s="1"/>
  <c r="BT55" i="7"/>
  <c r="A69" i="7"/>
  <c r="BH69" i="7"/>
  <c r="A87" i="7"/>
  <c r="BH87" i="7"/>
  <c r="A91" i="7"/>
  <c r="BH91" i="7"/>
  <c r="BH100" i="7"/>
  <c r="A100" i="7"/>
  <c r="BS64" i="8"/>
  <c r="Y21" i="8" s="1"/>
  <c r="BT27" i="8"/>
  <c r="BT38" i="8"/>
  <c r="BG51" i="8"/>
  <c r="BH51" i="8" s="1"/>
  <c r="A58" i="8"/>
  <c r="BG58" i="8"/>
  <c r="BH58" i="8" s="1"/>
  <c r="BH50" i="7"/>
  <c r="A50" i="7"/>
  <c r="BV31" i="8"/>
  <c r="BG39" i="8"/>
  <c r="BH39" i="8" s="1"/>
  <c r="A39" i="8"/>
  <c r="BT54" i="8"/>
  <c r="BI39" i="5"/>
  <c r="G39" i="5"/>
  <c r="BT64" i="7"/>
  <c r="BR60" i="5"/>
  <c r="X30" i="5" s="1"/>
  <c r="AL30" i="5" s="1"/>
  <c r="BI52" i="5"/>
  <c r="G52" i="5"/>
  <c r="BT96" i="7"/>
  <c r="BV43" i="8"/>
  <c r="BV51" i="8"/>
  <c r="BV59" i="8"/>
  <c r="BS40" i="5"/>
  <c r="BH40" i="5" s="1"/>
  <c r="BS41" i="5"/>
  <c r="BH41" i="5" s="1"/>
  <c r="BS43" i="5"/>
  <c r="BH43" i="5" s="1"/>
  <c r="BU56" i="5"/>
  <c r="BT38" i="7"/>
  <c r="BT46" i="7"/>
  <c r="BT54" i="7"/>
  <c r="BT62" i="7"/>
  <c r="BT70" i="7"/>
  <c r="BR81" i="7"/>
  <c r="BG81" i="7" s="1"/>
  <c r="BL83" i="7"/>
  <c r="BM64" i="8"/>
  <c r="BK60" i="5"/>
  <c r="BI42" i="5"/>
  <c r="G42" i="5"/>
  <c r="BU44" i="5"/>
  <c r="BU45" i="5"/>
  <c r="BM52" i="5"/>
  <c r="BU52" i="5" s="1"/>
  <c r="BI55" i="5"/>
  <c r="G55" i="5"/>
  <c r="G56" i="5"/>
  <c r="BI56" i="5"/>
  <c r="BI58" i="5"/>
  <c r="G58" i="5"/>
  <c r="BS59" i="5"/>
  <c r="BH59" i="5" s="1"/>
  <c r="I29" i="1"/>
  <c r="A29" i="1" s="1"/>
  <c r="J29" i="1"/>
  <c r="BT86" i="7"/>
  <c r="BT94" i="7"/>
  <c r="BV41" i="8"/>
  <c r="BV57" i="8"/>
  <c r="BV60" i="8"/>
  <c r="BV63" i="8"/>
  <c r="BL60" i="5"/>
  <c r="BI45" i="5"/>
  <c r="G45" i="5"/>
  <c r="J36" i="1"/>
  <c r="I36" i="1"/>
  <c r="A36" i="1" s="1"/>
  <c r="AE125" i="2"/>
  <c r="BT52" i="7"/>
  <c r="BT60" i="7"/>
  <c r="BT68" i="7"/>
  <c r="BT30" i="8"/>
  <c r="BG62" i="8"/>
  <c r="BH62" i="8" s="1"/>
  <c r="BM38" i="5"/>
  <c r="BS53" i="5"/>
  <c r="BH53" i="5" s="1"/>
  <c r="BS54" i="5"/>
  <c r="BH54" i="5" s="1"/>
  <c r="BV55" i="8"/>
  <c r="BT63" i="8"/>
  <c r="BS46" i="5"/>
  <c r="BH46" i="5" s="1"/>
  <c r="BU48" i="5"/>
  <c r="BT50" i="7"/>
  <c r="BT58" i="7"/>
  <c r="BT66" i="7"/>
  <c r="BR64" i="8"/>
  <c r="Y20" i="8" s="1"/>
  <c r="BT34" i="8"/>
  <c r="BN35" i="8"/>
  <c r="BV35" i="8" s="1"/>
  <c r="BV61" i="8"/>
  <c r="BU39" i="5"/>
  <c r="BS48" i="5"/>
  <c r="BH48" i="5" s="1"/>
  <c r="BU50" i="5"/>
  <c r="BS51" i="5"/>
  <c r="BH51" i="5" s="1"/>
  <c r="BQ60" i="5"/>
  <c r="X29" i="5" s="1"/>
  <c r="BS38" i="5"/>
  <c r="BH38" i="5" s="1"/>
  <c r="G50" i="5"/>
  <c r="BI50" i="5"/>
  <c r="BO60" i="5"/>
  <c r="O29" i="5" s="1"/>
  <c r="BU38" i="5" l="1"/>
  <c r="S30" i="5"/>
  <c r="R151" i="2" s="1"/>
  <c r="AQ148" i="2" s="1"/>
  <c r="N151" i="2"/>
  <c r="AN148" i="2" s="1"/>
  <c r="BU47" i="5"/>
  <c r="BI47" i="5"/>
  <c r="BJ50" i="5" s="1"/>
  <c r="BG47" i="5" s="1"/>
  <c r="A47" i="5" s="1"/>
  <c r="S29" i="5"/>
  <c r="R150" i="2" s="1"/>
  <c r="AQ147" i="2" s="1"/>
  <c r="N150" i="2"/>
  <c r="AN147" i="2" s="1"/>
  <c r="G48" i="5"/>
  <c r="BI48" i="5"/>
  <c r="BU51" i="5"/>
  <c r="BT44" i="7"/>
  <c r="BU59" i="5"/>
  <c r="BN64" i="8"/>
  <c r="BD104" i="2"/>
  <c r="BH96" i="2" s="1"/>
  <c r="BT42" i="7"/>
  <c r="BU46" i="5"/>
  <c r="BU53" i="5"/>
  <c r="BT88" i="7"/>
  <c r="A54" i="8"/>
  <c r="BG54" i="8"/>
  <c r="BH54" i="8" s="1"/>
  <c r="BV54" i="8"/>
  <c r="BJ46" i="5"/>
  <c r="BG44" i="5" s="1"/>
  <c r="A44" i="5" s="1"/>
  <c r="BH96" i="7"/>
  <c r="A96" i="7"/>
  <c r="A41" i="8"/>
  <c r="BG41" i="8"/>
  <c r="BH41" i="8" s="1"/>
  <c r="AF86" i="2"/>
  <c r="AB54" i="4"/>
  <c r="AH87" i="2"/>
  <c r="AI86" i="2"/>
  <c r="A33" i="7"/>
  <c r="BH33" i="7"/>
  <c r="BT33" i="7"/>
  <c r="BH44" i="7"/>
  <c r="A44" i="7"/>
  <c r="BI54" i="5"/>
  <c r="BJ55" i="5" s="1"/>
  <c r="BG54" i="5" s="1"/>
  <c r="A54" i="5" s="1"/>
  <c r="G54" i="5"/>
  <c r="G51" i="5"/>
  <c r="BI51" i="5"/>
  <c r="G59" i="5"/>
  <c r="BI59" i="5"/>
  <c r="BU43" i="5"/>
  <c r="G46" i="5"/>
  <c r="BI46" i="5"/>
  <c r="BI41" i="5"/>
  <c r="G41" i="5"/>
  <c r="BT81" i="7"/>
  <c r="AC21" i="8"/>
  <c r="AA145" i="2" s="1"/>
  <c r="AQ144" i="2" s="1"/>
  <c r="W145" i="2"/>
  <c r="AN144" i="2" s="1"/>
  <c r="A55" i="7"/>
  <c r="BH55" i="7"/>
  <c r="E90" i="2"/>
  <c r="AA90" i="2"/>
  <c r="AE101" i="2"/>
  <c r="AS101" i="2"/>
  <c r="BH81" i="7"/>
  <c r="A81" i="7"/>
  <c r="BI43" i="5"/>
  <c r="G43" i="5"/>
  <c r="A38" i="8"/>
  <c r="BG38" i="8"/>
  <c r="BH38" i="8" s="1"/>
  <c r="BV38" i="8"/>
  <c r="BT64" i="8"/>
  <c r="A27" i="8"/>
  <c r="BG27" i="8"/>
  <c r="BH27" i="8" s="1"/>
  <c r="BH88" i="7"/>
  <c r="A88" i="7"/>
  <c r="BR103" i="7"/>
  <c r="N23" i="7"/>
  <c r="BI38" i="5"/>
  <c r="G38" i="5"/>
  <c r="BI34" i="8"/>
  <c r="BJ34" i="8" s="1"/>
  <c r="BK36" i="8" s="1"/>
  <c r="BG34" i="8"/>
  <c r="C34" i="8"/>
  <c r="BG63" i="8"/>
  <c r="BH63" i="8" s="1"/>
  <c r="A63" i="8"/>
  <c r="BG30" i="8"/>
  <c r="BH30" i="8" s="1"/>
  <c r="A30" i="8"/>
  <c r="BU54" i="5"/>
  <c r="BI40" i="5"/>
  <c r="G40" i="5"/>
  <c r="BU41" i="5"/>
  <c r="A39" i="7"/>
  <c r="BH39" i="7"/>
  <c r="BH30" i="7"/>
  <c r="A30" i="7"/>
  <c r="T20" i="8"/>
  <c r="R144" i="2" s="1"/>
  <c r="AQ141" i="2" s="1"/>
  <c r="AQ145" i="2" s="1"/>
  <c r="N144" i="2"/>
  <c r="AN141" i="2" s="1"/>
  <c r="BT92" i="7"/>
  <c r="AB29" i="5"/>
  <c r="AA150" i="2" s="1"/>
  <c r="AQ149" i="2" s="1"/>
  <c r="W150" i="2"/>
  <c r="AN149" i="2" s="1"/>
  <c r="AC20" i="8"/>
  <c r="AA144" i="2" s="1"/>
  <c r="AQ143" i="2" s="1"/>
  <c r="W144" i="2"/>
  <c r="AN143" i="2" s="1"/>
  <c r="BV30" i="8"/>
  <c r="BJ59" i="5"/>
  <c r="BG56" i="5" s="1"/>
  <c r="A56" i="5" s="1"/>
  <c r="V152" i="2"/>
  <c r="AB30" i="5"/>
  <c r="AA151" i="2" s="1"/>
  <c r="AQ150" i="2" s="1"/>
  <c r="W151" i="2"/>
  <c r="AN150" i="2" s="1"/>
  <c r="BH32" i="7"/>
  <c r="A32" i="7"/>
  <c r="BT32" i="7"/>
  <c r="BV27" i="8"/>
  <c r="BG28" i="8"/>
  <c r="BH28" i="8" s="1"/>
  <c r="A28" i="8"/>
  <c r="BH68" i="7"/>
  <c r="A68" i="7"/>
  <c r="BV34" i="8"/>
  <c r="A49" i="8"/>
  <c r="BG49" i="8"/>
  <c r="BH49" i="8" s="1"/>
  <c r="R24" i="7"/>
  <c r="R140" i="2" s="1"/>
  <c r="AQ137" i="2" s="1"/>
  <c r="N140" i="2"/>
  <c r="AN137" i="2" s="1"/>
  <c r="BH92" i="7"/>
  <c r="A92" i="7"/>
  <c r="BM60" i="5"/>
  <c r="A46" i="8"/>
  <c r="BG46" i="8"/>
  <c r="BH46" i="8" s="1"/>
  <c r="BV46" i="8"/>
  <c r="BI53" i="5"/>
  <c r="G53" i="5"/>
  <c r="AA24" i="7"/>
  <c r="AA140" i="2" s="1"/>
  <c r="AQ139" i="2" s="1"/>
  <c r="W140" i="2"/>
  <c r="AN139" i="2" s="1"/>
  <c r="T21" i="8"/>
  <c r="R145" i="2" s="1"/>
  <c r="AQ142" i="2" s="1"/>
  <c r="N145" i="2"/>
  <c r="AN142" i="2" s="1"/>
  <c r="BH42" i="7"/>
  <c r="A42" i="7"/>
  <c r="BH58" i="7"/>
  <c r="A58" i="7"/>
  <c r="E88" i="2"/>
  <c r="AC88" i="2"/>
  <c r="AA88" i="2"/>
  <c r="AN87" i="2" s="1"/>
  <c r="BA103" i="2"/>
  <c r="BA104" i="2" s="1"/>
  <c r="BE96" i="2" s="1"/>
  <c r="AN151" i="2" l="1"/>
  <c r="AE147" i="2" s="1"/>
  <c r="AH147" i="2" s="1"/>
  <c r="BH64" i="8"/>
  <c r="AN145" i="2"/>
  <c r="AE141" i="2" s="1"/>
  <c r="AH141" i="2" s="1"/>
  <c r="BG33" i="8"/>
  <c r="BH33" i="8" s="1"/>
  <c r="A33" i="8"/>
  <c r="BJ53" i="5"/>
  <c r="BG51" i="5" s="1"/>
  <c r="A51" i="5" s="1"/>
  <c r="AN89" i="2"/>
  <c r="AN91" i="2" s="1"/>
  <c r="AE86" i="2" s="1"/>
  <c r="AH86" i="2" s="1"/>
  <c r="AC90" i="2"/>
  <c r="BV64" i="8"/>
  <c r="BI60" i="5"/>
  <c r="BJ43" i="5"/>
  <c r="BG38" i="5" s="1"/>
  <c r="A38" i="5" s="1"/>
  <c r="AH101" i="2"/>
  <c r="AV101" i="2"/>
  <c r="R23" i="7"/>
  <c r="R139" i="2" s="1"/>
  <c r="AQ136" i="2" s="1"/>
  <c r="AQ140" i="2" s="1"/>
  <c r="N139" i="2"/>
  <c r="AN136" i="2" s="1"/>
  <c r="AN140" i="2" s="1"/>
  <c r="AE136" i="2" s="1"/>
  <c r="AH136" i="2" s="1"/>
  <c r="AQ151" i="2"/>
</calcChain>
</file>

<file path=xl/sharedStrings.xml><?xml version="1.0" encoding="utf-8"?>
<sst xmlns="http://schemas.openxmlformats.org/spreadsheetml/2006/main" count="4201" uniqueCount="1613">
  <si>
    <t>■</t>
  </si>
  <si>
    <t>分 野 ・ 研 究 室 等</t>
    <rPh sb="0" eb="1">
      <t>ブン</t>
    </rPh>
    <rPh sb="2" eb="3">
      <t>ノ</t>
    </rPh>
    <rPh sb="6" eb="7">
      <t>ケン</t>
    </rPh>
    <rPh sb="8" eb="9">
      <t>キワム</t>
    </rPh>
    <rPh sb="10" eb="11">
      <t>シツ</t>
    </rPh>
    <rPh sb="12" eb="13">
      <t>トウ</t>
    </rPh>
    <phoneticPr fontId="20"/>
  </si>
  <si>
    <t>10　※</t>
  </si>
  <si>
    <t xml:space="preserve">ＴＩＧ溶接機、電子ビーム溶接機 </t>
  </si>
  <si>
    <t>可</t>
    <rPh sb="0" eb="1">
      <t>カ</t>
    </rPh>
    <phoneticPr fontId="20"/>
  </si>
  <si>
    <t>□</t>
  </si>
  <si>
    <t>ニッケル粉・ニッケル多孔質金属</t>
    <rPh sb="4" eb="5">
      <t>コナ</t>
    </rPh>
    <phoneticPr fontId="20"/>
  </si>
  <si>
    <t>学部学生</t>
    <rPh sb="0" eb="2">
      <t>ガクブ</t>
    </rPh>
    <rPh sb="2" eb="4">
      <t>ガクセイ</t>
    </rPh>
    <phoneticPr fontId="20"/>
  </si>
  <si>
    <t xml:space="preserve">大型の非破壊検査装置 </t>
  </si>
  <si>
    <t>無線遠隔制御機器</t>
  </si>
  <si>
    <t>受入予定期間（西暦）</t>
    <rPh sb="0" eb="2">
      <t>ウケイレ</t>
    </rPh>
    <rPh sb="2" eb="4">
      <t>ヨテイ</t>
    </rPh>
    <rPh sb="4" eb="6">
      <t>キカン</t>
    </rPh>
    <rPh sb="7" eb="9">
      <t>セイレキ</t>
    </rPh>
    <phoneticPr fontId="20"/>
  </si>
  <si>
    <t>弾性表面波フィルタ又はバルク弾性波フィルタの設計又は製造に係る技術</t>
  </si>
  <si>
    <t>)</t>
  </si>
  <si>
    <t>ブチリルコリンエステラーゼ、3-ジメチルカルバモイルオキシ-1-メチルピリジニウムプロミド(別名 臭化ピリドスチグミン)(101-26-8)、塩化オビドキシム(114-90-9)</t>
  </si>
  <si>
    <t>盗聴検知機能通信ケーブルシステム等</t>
    <rPh sb="16" eb="17">
      <t>トウ</t>
    </rPh>
    <phoneticPr fontId="20"/>
  </si>
  <si>
    <t>いいえ</t>
  </si>
  <si>
    <t>部局等責任者</t>
    <rPh sb="0" eb="2">
      <t>ブキョク</t>
    </rPh>
    <rPh sb="2" eb="3">
      <t>トウ</t>
    </rPh>
    <rPh sb="3" eb="6">
      <t>セキニンシャ</t>
    </rPh>
    <phoneticPr fontId="20"/>
  </si>
  <si>
    <t xml:space="preserve">　第４３類 </t>
  </si>
  <si>
    <t>(38)</t>
  </si>
  <si>
    <t>①</t>
  </si>
  <si>
    <t>（授　業）</t>
    <rPh sb="1" eb="2">
      <t>ジュ</t>
    </rPh>
    <rPh sb="3" eb="4">
      <t>ギョウ</t>
    </rPh>
    <phoneticPr fontId="20"/>
  </si>
  <si>
    <t xml:space="preserve">留学生等に予定される対応
</t>
  </si>
  <si>
    <t>その他（</t>
    <rPh sb="2" eb="3">
      <t>タ</t>
    </rPh>
    <phoneticPr fontId="20"/>
  </si>
  <si>
    <t>多結晶の基板</t>
    <rPh sb="0" eb="1">
      <t>タ</t>
    </rPh>
    <rPh sb="1" eb="3">
      <t>ケッショウ</t>
    </rPh>
    <rPh sb="4" eb="6">
      <t>キバン</t>
    </rPh>
    <phoneticPr fontId="20"/>
  </si>
  <si>
    <t>※提供区分が「教育」で複数の授業科目があるときは、一覧表にして授業科目個々の判定をしてください。</t>
    <rPh sb="1" eb="3">
      <t>テイキョウ</t>
    </rPh>
    <rPh sb="3" eb="5">
      <t>クブン</t>
    </rPh>
    <rPh sb="7" eb="9">
      <t>キョウイク</t>
    </rPh>
    <rPh sb="11" eb="13">
      <t>フクスウ</t>
    </rPh>
    <rPh sb="14" eb="16">
      <t>ジュギョウ</t>
    </rPh>
    <rPh sb="16" eb="18">
      <t>カモク</t>
    </rPh>
    <rPh sb="25" eb="27">
      <t>イチラン</t>
    </rPh>
    <rPh sb="27" eb="28">
      <t>ヒョウ</t>
    </rPh>
    <rPh sb="31" eb="33">
      <t>ジュギョウ</t>
    </rPh>
    <rPh sb="33" eb="35">
      <t>カモク</t>
    </rPh>
    <rPh sb="38" eb="40">
      <t>ハンテイ</t>
    </rPh>
    <phoneticPr fontId="20"/>
  </si>
  <si>
    <t>大学院学生</t>
    <rPh sb="0" eb="3">
      <t>ダイガクイン</t>
    </rPh>
    <rPh sb="3" eb="5">
      <t>ガクセイ</t>
    </rPh>
    <phoneticPr fontId="20"/>
  </si>
  <si>
    <t>b
提供する技術が含まれる項目</t>
  </si>
  <si>
    <t>教育</t>
    <rPh sb="0" eb="2">
      <t>キョウイク</t>
    </rPh>
    <phoneticPr fontId="20"/>
  </si>
  <si>
    <t>訪問者</t>
    <rPh sb="0" eb="3">
      <t>ホウモンシャ</t>
    </rPh>
    <phoneticPr fontId="20"/>
  </si>
  <si>
    <t>極低温冷却装置</t>
  </si>
  <si>
    <t>YYYY/MM/DD</t>
  </si>
  <si>
    <t>リスト規制の例外等による教育研究に関する技術確認の軽減措置</t>
    <rPh sb="3" eb="5">
      <t>キセイ</t>
    </rPh>
    <rPh sb="6" eb="8">
      <t>レイガイ</t>
    </rPh>
    <rPh sb="8" eb="9">
      <t>トウ</t>
    </rPh>
    <rPh sb="17" eb="18">
      <t>カン</t>
    </rPh>
    <rPh sb="20" eb="22">
      <t>ギジュツ</t>
    </rPh>
    <rPh sb="22" eb="24">
      <t>カクニン</t>
    </rPh>
    <rPh sb="25" eb="27">
      <t>ケイゲン</t>
    </rPh>
    <rPh sb="27" eb="29">
      <t>ソチ</t>
    </rPh>
    <phoneticPr fontId="20"/>
  </si>
  <si>
    <t>別添「リスト規制項目確認表」に参照した規制項目等及び結果を記録してください。:結果は右欄に反映されます。</t>
    <rPh sb="24" eb="25">
      <t>オヨ</t>
    </rPh>
    <rPh sb="26" eb="28">
      <t>ケッカ</t>
    </rPh>
    <rPh sb="29" eb="31">
      <t>キロク</t>
    </rPh>
    <rPh sb="39" eb="41">
      <t>ケッカ</t>
    </rPh>
    <rPh sb="42" eb="43">
      <t>ミギ</t>
    </rPh>
    <rPh sb="43" eb="44">
      <t>ラン</t>
    </rPh>
    <rPh sb="45" eb="47">
      <t>ハンエイ</t>
    </rPh>
    <phoneticPr fontId="20"/>
  </si>
  <si>
    <t>事務（部）長</t>
    <rPh sb="0" eb="2">
      <t>ジム</t>
    </rPh>
    <rPh sb="3" eb="4">
      <t>ブ</t>
    </rPh>
    <rPh sb="5" eb="6">
      <t>チョウ</t>
    </rPh>
    <phoneticPr fontId="20"/>
  </si>
  <si>
    <t>担当教員の職・氏名</t>
    <rPh sb="0" eb="2">
      <t>タントウ</t>
    </rPh>
    <rPh sb="2" eb="4">
      <t>キョウイン</t>
    </rPh>
    <rPh sb="5" eb="6">
      <t>ショク</t>
    </rPh>
    <rPh sb="7" eb="9">
      <t>シメイ</t>
    </rPh>
    <phoneticPr fontId="20"/>
  </si>
  <si>
    <t>〕</t>
  </si>
  <si>
    <t>ヘリウム３</t>
  </si>
  <si>
    <t>(11)</t>
  </si>
  <si>
    <t>内線番号</t>
    <rPh sb="0" eb="1">
      <t>ナイ</t>
    </rPh>
    <rPh sb="1" eb="2">
      <t>セン</t>
    </rPh>
    <rPh sb="2" eb="4">
      <t>バンゴウ</t>
    </rPh>
    <phoneticPr fontId="20"/>
  </si>
  <si>
    <t xml:space="preserve">有機化学品            </t>
  </si>
  <si>
    <t>ハ</t>
  </si>
  <si>
    <t>　第１１類</t>
  </si>
  <si>
    <t>氏　　　　　名</t>
    <rPh sb="0" eb="1">
      <t>シ</t>
    </rPh>
    <rPh sb="6" eb="7">
      <t>メイ</t>
    </rPh>
    <phoneticPr fontId="20"/>
  </si>
  <si>
    <t>潜水艇</t>
  </si>
  <si>
    <t xml:space="preserve"> 美術品、収集品及び
こっとう</t>
  </si>
  <si>
    <t>選択してください。</t>
    <rPh sb="0" eb="2">
      <t>センタク</t>
    </rPh>
    <phoneticPr fontId="20"/>
  </si>
  <si>
    <t>研究者</t>
    <rPh sb="0" eb="3">
      <t>ケンキュウシャ</t>
    </rPh>
    <phoneticPr fontId="20"/>
  </si>
  <si>
    <t>潤滑剤</t>
  </si>
  <si>
    <t>放射線遮蔽窓・窓枠</t>
  </si>
  <si>
    <t>　　　　経済産業省HP （貨物・技術のマトリクス表）　　</t>
  </si>
  <si>
    <t>　】</t>
  </si>
  <si>
    <t>空中又は宇宙の航行用の機器（羅針盤を除く。）</t>
  </si>
  <si>
    <t>リチウムイオン電池の材料として使用される硫化物固体電解質であって、次のいずれかに該当するものの設計又は製造に係る技術</t>
  </si>
  <si>
    <t>所属期間</t>
    <rPh sb="0" eb="2">
      <t>ショゾク</t>
    </rPh>
    <rPh sb="2" eb="4">
      <t>キカン</t>
    </rPh>
    <phoneticPr fontId="20"/>
  </si>
  <si>
    <t>表敬</t>
    <rPh sb="0" eb="2">
      <t>ヒョウケイ</t>
    </rPh>
    <phoneticPr fontId="20"/>
  </si>
  <si>
    <t xml:space="preserve">プリプレグ製造装置 </t>
  </si>
  <si>
    <t>フィールドプログラマブルロジックデバイスを組み込んだモジ
ュール、組立品又は装置</t>
  </si>
  <si>
    <t>宇宙用光検出器</t>
  </si>
  <si>
    <t>船舶の部分品・附属装置</t>
  </si>
  <si>
    <t>A</t>
  </si>
  <si>
    <t>12　※</t>
  </si>
  <si>
    <t>電子加速器・エックス線装置</t>
  </si>
  <si>
    <t xml:space="preserve"> ウォッディング、フェルト、不織布及び特殊糸並びにひも、綱及びケーブル並びにこれらの製品</t>
  </si>
  <si>
    <t>当初の受入後、身分変更や提供する技術の変更・追加もしくはその他の変更があるときは、本様式を「身分変更等」用として、特定類型該当の有無も含め随時作成し再確認してください。なお、「身分変更等」として使用するときは、当初受け入れ時の事前確認シートを添付のうえ、変更部分を朱書きして提出してください。（中間管理）</t>
    <rPh sb="0" eb="2">
      <t>トウショ</t>
    </rPh>
    <rPh sb="3" eb="5">
      <t>ウケイレ</t>
    </rPh>
    <rPh sb="7" eb="9">
      <t>ミブン</t>
    </rPh>
    <rPh sb="9" eb="11">
      <t>ヘンコウ</t>
    </rPh>
    <rPh sb="12" eb="14">
      <t>テイキョウ</t>
    </rPh>
    <rPh sb="16" eb="18">
      <t>ギジュツ</t>
    </rPh>
    <rPh sb="19" eb="21">
      <t>ヘンコウ</t>
    </rPh>
    <rPh sb="30" eb="31">
      <t>タ</t>
    </rPh>
    <rPh sb="74" eb="75">
      <t>サイ</t>
    </rPh>
    <phoneticPr fontId="20"/>
  </si>
  <si>
    <t>招聘研究者</t>
    <rPh sb="0" eb="2">
      <t>ショウヘイ</t>
    </rPh>
    <rPh sb="2" eb="5">
      <t>ケンキュウシャ</t>
    </rPh>
    <phoneticPr fontId="20"/>
  </si>
  <si>
    <t>1年以上2年未満</t>
    <rPh sb="1" eb="2">
      <t>ネン</t>
    </rPh>
    <rPh sb="2" eb="4">
      <t>イジョウ</t>
    </rPh>
    <rPh sb="5" eb="8">
      <t>ネンミマン</t>
    </rPh>
    <phoneticPr fontId="20"/>
  </si>
  <si>
    <t>建設、生産エンジニアリング、製品化、統合、組立／アセンブリ、検査、試験、品質保証等</t>
  </si>
  <si>
    <t>(8)</t>
  </si>
  <si>
    <t xml:space="preserve">   研究分野</t>
    <rPh sb="3" eb="5">
      <t>ケンキュウ</t>
    </rPh>
    <rPh sb="5" eb="7">
      <t>ブンヤ</t>
    </rPh>
    <phoneticPr fontId="20"/>
  </si>
  <si>
    <r>
      <t xml:space="preserve"> ※ 当初受入時に提供する技術については、受入予定者が来日もしくは来学して６か月以内に提供する技術情報により記載してください。</t>
    </r>
    <r>
      <rPr>
        <sz val="11"/>
        <color indexed="8"/>
        <rFont val="ＭＳ Ｐゴシック"/>
        <family val="3"/>
        <charset val="128"/>
      </rPr>
      <t xml:space="preserve">
 </t>
    </r>
    <r>
      <rPr>
        <sz val="10"/>
        <color rgb="FFFF0000"/>
        <rFont val="ＭＳ Ｐゴシック"/>
        <family val="3"/>
        <charset val="128"/>
      </rPr>
      <t>※ 受入予定者が「大学院生」や「研究生」など研究ステータスの場合で願書等に研究テーマ等の記載があるときは、当該テーマ等により判断してください。</t>
    </r>
    <rPh sb="3" eb="5">
      <t>トウショ</t>
    </rPh>
    <rPh sb="5" eb="6">
      <t>ウ</t>
    </rPh>
    <rPh sb="6" eb="7">
      <t>イ</t>
    </rPh>
    <rPh sb="7" eb="8">
      <t>ジ</t>
    </rPh>
    <rPh sb="9" eb="11">
      <t>テイキョウ</t>
    </rPh>
    <rPh sb="28" eb="29">
      <t>ヒ</t>
    </rPh>
    <rPh sb="33" eb="35">
      <t>ライガク</t>
    </rPh>
    <rPh sb="127" eb="129">
      <t>ハンダン</t>
    </rPh>
    <phoneticPr fontId="20"/>
  </si>
  <si>
    <t>(２)</t>
  </si>
  <si>
    <t>文化交流</t>
    <rPh sb="0" eb="2">
      <t>ブンカ</t>
    </rPh>
    <rPh sb="2" eb="4">
      <t>コウリュウ</t>
    </rPh>
    <phoneticPr fontId="20"/>
  </si>
  <si>
    <t>生物兵器（B）</t>
  </si>
  <si>
    <t>銃砲・銃砲弾等</t>
  </si>
  <si>
    <t>（氏名）</t>
  </si>
  <si>
    <t>計</t>
    <rPh sb="0" eb="1">
      <t>ケイ</t>
    </rPh>
    <phoneticPr fontId="20"/>
  </si>
  <si>
    <t>見学</t>
    <rPh sb="0" eb="2">
      <t>ケンガク</t>
    </rPh>
    <phoneticPr fontId="20"/>
  </si>
  <si>
    <t>共同研究者</t>
    <rPh sb="0" eb="2">
      <t>キョウドウ</t>
    </rPh>
    <rPh sb="2" eb="5">
      <t>ケンキュウシャ</t>
    </rPh>
    <phoneticPr fontId="20"/>
  </si>
  <si>
    <t>磁力計、水中電場センサー若しくは磁場勾(こう)配計又はこれらの部分品</t>
  </si>
  <si>
    <t>否</t>
    <rPh sb="0" eb="1">
      <t>ヒ</t>
    </rPh>
    <phoneticPr fontId="20"/>
  </si>
  <si>
    <r>
      <t xml:space="preserve">表の全品目に該当する「装置等」または「物質等」の製造等にかかる技術が、配属される研究室等の研究テーマとなっているかもしくはその予定があるかを確認し、対象となるときは確認欄の「---」を「対象」に変更してください。なお、この場合の「研究室等」には、研究室等に出入りする教員や指導下の学生等も含んで考慮してください。
       </t>
    </r>
    <r>
      <rPr>
        <b/>
        <sz val="14"/>
        <color rgb="FFFF0000"/>
        <rFont val="ＭＳ Ｐゴシック"/>
        <family val="3"/>
        <charset val="128"/>
      </rPr>
      <t>※　a の研究室等での「装置等」及び「物質等」保有の有無にかかわらず、研究対象かどうかで判断してください。</t>
    </r>
    <rPh sb="2" eb="3">
      <t>ぜん</t>
    </rPh>
    <rPh sb="24" eb="26">
      <t>せいぞう</t>
    </rPh>
    <rPh sb="26" eb="27">
      <t>とう</t>
    </rPh>
    <rPh sb="31" eb="33">
      <t>ぎじゅつ</t>
    </rPh>
    <rPh sb="35" eb="37">
      <t>はいぞく</t>
    </rPh>
    <rPh sb="123" eb="127">
      <t>けんきゅ</t>
    </rPh>
    <rPh sb="128" eb="130">
      <t>でい</t>
    </rPh>
    <rPh sb="144" eb="145">
      <t>ふく</t>
    </rPh>
    <rPh sb="176" eb="179">
      <t>そうち</t>
    </rPh>
    <rPh sb="180" eb="181">
      <t>およ</t>
    </rPh>
    <rPh sb="183" eb="186">
      <t>ぶっ</t>
    </rPh>
    <rPh sb="187" eb="189">
      <t>ほゆう</t>
    </rPh>
    <rPh sb="190" eb="192">
      <t>うむ</t>
    </rPh>
    <rPh sb="199" eb="201">
      <t>けんきゅう</t>
    </rPh>
    <rPh sb="201" eb="203">
      <t>たいしょう</t>
    </rPh>
    <rPh sb="208" eb="210">
      <t>はんだん</t>
    </rPh>
    <phoneticPr fontId="79" type="Hiragana"/>
  </si>
  <si>
    <t>会議等参加者</t>
    <rPh sb="0" eb="2">
      <t>カイギ</t>
    </rPh>
    <rPh sb="2" eb="3">
      <t>トウ</t>
    </rPh>
    <rPh sb="3" eb="6">
      <t>サンカシャ</t>
    </rPh>
    <phoneticPr fontId="20"/>
  </si>
  <si>
    <t>該当の有無を以下に記録してください。　事前確認シート様式1-2の &lt;事前確認５の①b&gt; に反映されます。</t>
    <rPh sb="0" eb="2">
      <t>がいとう</t>
    </rPh>
    <rPh sb="3" eb="5">
      <t>うむ</t>
    </rPh>
    <rPh sb="6" eb="8">
      <t>いか</t>
    </rPh>
    <rPh sb="9" eb="11">
      <t>きろく</t>
    </rPh>
    <rPh sb="19" eb="21">
      <t>じぜん</t>
    </rPh>
    <rPh sb="21" eb="23">
      <t>かくにん</t>
    </rPh>
    <rPh sb="26" eb="28">
      <t>ようしき</t>
    </rPh>
    <rPh sb="45" eb="47">
      <t>はんえい</t>
    </rPh>
    <phoneticPr fontId="79" type="Hiragana"/>
  </si>
  <si>
    <t>1-4事前確認包括</t>
  </si>
  <si>
    <t xml:space="preserve">  研究分野</t>
    <rPh sb="2" eb="4">
      <t>ケンキュウ</t>
    </rPh>
    <rPh sb="4" eb="6">
      <t>ブンヤ</t>
    </rPh>
    <phoneticPr fontId="20"/>
  </si>
  <si>
    <t>研究員（無給）</t>
    <rPh sb="0" eb="3">
      <t>ケンキュウイン</t>
    </rPh>
    <rPh sb="4" eb="6">
      <t>ムキュウ</t>
    </rPh>
    <phoneticPr fontId="20"/>
  </si>
  <si>
    <t>学部教育包括</t>
    <rPh sb="0" eb="2">
      <t>ガクブ</t>
    </rPh>
    <rPh sb="2" eb="4">
      <t>キョウイク</t>
    </rPh>
    <rPh sb="4" eb="6">
      <t>ホウカツ</t>
    </rPh>
    <phoneticPr fontId="20"/>
  </si>
  <si>
    <t>提供技術の有無</t>
    <rPh sb="0" eb="2">
      <t>テイキョウ</t>
    </rPh>
    <rPh sb="2" eb="4">
      <t>ギジュツ</t>
    </rPh>
    <rPh sb="5" eb="7">
      <t>ウム</t>
    </rPh>
    <phoneticPr fontId="20"/>
  </si>
  <si>
    <t>(46)</t>
  </si>
  <si>
    <t>無機繊維他を用いた成型品</t>
  </si>
  <si>
    <r>
      <t>大学院教育包括のルールが適用されない授業科目（</t>
    </r>
    <r>
      <rPr>
        <b/>
        <sz val="11"/>
        <color rgb="FFFF0000"/>
        <rFont val="ＭＳ Ｐゴシック"/>
        <family val="3"/>
        <charset val="128"/>
      </rPr>
      <t>製造系技術を含むと想定される授業科目</t>
    </r>
    <r>
      <rPr>
        <sz val="11"/>
        <color indexed="8"/>
        <rFont val="ＭＳ Ｐゴシック"/>
        <family val="3"/>
        <charset val="128"/>
      </rPr>
      <t>）は、この様式の</t>
    </r>
    <r>
      <rPr>
        <b/>
        <sz val="11"/>
        <color rgb="FFFF0000"/>
        <rFont val="ＭＳ Ｐゴシック"/>
        <family val="3"/>
        <charset val="128"/>
      </rPr>
      <t>&lt;事前確認４&gt;で技術の判定</t>
    </r>
    <r>
      <rPr>
        <sz val="11"/>
        <color indexed="8"/>
        <rFont val="ＭＳ Ｐゴシック"/>
        <family val="3"/>
        <charset val="128"/>
      </rPr>
      <t>をしてください。
なお、この大学院の授業科目については、受入予定者が未定でも、様式1-4による授業（技術）の事前判定ができます。</t>
    </r>
    <rPh sb="12" eb="14">
      <t>テキヨウ</t>
    </rPh>
    <rPh sb="18" eb="20">
      <t>ジュギョウ</t>
    </rPh>
    <rPh sb="20" eb="22">
      <t>カモク</t>
    </rPh>
    <rPh sb="46" eb="48">
      <t>ヨウシキ</t>
    </rPh>
    <rPh sb="50" eb="52">
      <t>ジゼン</t>
    </rPh>
    <rPh sb="52" eb="54">
      <t>カクニン</t>
    </rPh>
    <rPh sb="57" eb="59">
      <t>ギジュツ</t>
    </rPh>
    <rPh sb="60" eb="62">
      <t>ハンテイ</t>
    </rPh>
    <rPh sb="76" eb="79">
      <t>ダイガクイン</t>
    </rPh>
    <rPh sb="80" eb="82">
      <t>ジュギョウ</t>
    </rPh>
    <rPh sb="82" eb="84">
      <t>カモク</t>
    </rPh>
    <rPh sb="101" eb="103">
      <t>ヨウシキ</t>
    </rPh>
    <rPh sb="109" eb="111">
      <t>ジュギョウ</t>
    </rPh>
    <rPh sb="112" eb="114">
      <t>ギジュツ</t>
    </rPh>
    <rPh sb="116" eb="118">
      <t>ジゼン</t>
    </rPh>
    <rPh sb="118" eb="120">
      <t>ハンテイ</t>
    </rPh>
    <phoneticPr fontId="20"/>
  </si>
  <si>
    <t>大学院教育包括</t>
    <rPh sb="0" eb="3">
      <t>ダイガクイン</t>
    </rPh>
    <rPh sb="3" eb="5">
      <t>キョウイク</t>
    </rPh>
    <rPh sb="5" eb="7">
      <t>ホウカツ</t>
    </rPh>
    <phoneticPr fontId="20"/>
  </si>
  <si>
    <t>人造黒鉛</t>
  </si>
  <si>
    <t>研究</t>
    <rPh sb="0" eb="2">
      <t>ケンキュウ</t>
    </rPh>
    <phoneticPr fontId="20"/>
  </si>
  <si>
    <t>提供区分</t>
    <rPh sb="0" eb="2">
      <t>テイキョウ</t>
    </rPh>
    <rPh sb="2" eb="4">
      <t>クブン</t>
    </rPh>
    <phoneticPr fontId="20"/>
  </si>
  <si>
    <t>出身国及び国籍</t>
    <rPh sb="3" eb="4">
      <t>オヨ</t>
    </rPh>
    <phoneticPr fontId="20"/>
  </si>
  <si>
    <t>光検出器・光学部品材料物質他</t>
  </si>
  <si>
    <t>軍用人工衛星又はその部分品</t>
  </si>
  <si>
    <t>ガス遠心分離機ロータ用構造材料</t>
  </si>
  <si>
    <t>所　　属　　部　　局</t>
    <rPh sb="0" eb="1">
      <t>トコロ</t>
    </rPh>
    <rPh sb="3" eb="4">
      <t>ゾク</t>
    </rPh>
    <rPh sb="6" eb="7">
      <t>ブ</t>
    </rPh>
    <rPh sb="9" eb="10">
      <t>キョク</t>
    </rPh>
    <phoneticPr fontId="20"/>
  </si>
  <si>
    <t>(１)</t>
  </si>
  <si>
    <t>c</t>
  </si>
  <si>
    <t>　イ. 留学生等への対応</t>
    <rPh sb="4" eb="10">
      <t>りゅうがく</t>
    </rPh>
    <rPh sb="10" eb="12">
      <t>たいおう</t>
    </rPh>
    <phoneticPr fontId="79" type="Hiragana"/>
  </si>
  <si>
    <t>推進装置等</t>
  </si>
  <si>
    <t>核熱源物質</t>
  </si>
  <si>
    <t>元 所 属 の 所 在 国　（</t>
    <rPh sb="0" eb="1">
      <t>モト</t>
    </rPh>
    <rPh sb="2" eb="3">
      <t>ショ</t>
    </rPh>
    <rPh sb="4" eb="5">
      <t>ゾク</t>
    </rPh>
    <rPh sb="8" eb="9">
      <t>ショ</t>
    </rPh>
    <rPh sb="10" eb="11">
      <t>ザイ</t>
    </rPh>
    <rPh sb="12" eb="13">
      <t>コク</t>
    </rPh>
    <phoneticPr fontId="20"/>
  </si>
  <si>
    <r>
      <t>電解銅箔はく(米国電子回路協会が定めた規格</t>
    </r>
    <r>
      <rPr>
        <sz val="12"/>
        <color theme="1"/>
        <rFont val="ＭＳ Ｐゴシック"/>
        <family val="3"/>
        <charset val="128"/>
      </rPr>
      <t>IPC―4562BのUと同等又はそれ以上の性能を有する回路基板用のものに限る。)の設計又は製造に係る技術</t>
    </r>
  </si>
  <si>
    <t>政治団体等</t>
    <rPh sb="0" eb="2">
      <t>セイジ</t>
    </rPh>
    <rPh sb="2" eb="5">
      <t>ダンタイトウ</t>
    </rPh>
    <phoneticPr fontId="20"/>
  </si>
  <si>
    <t>貨物の輸出の場合</t>
    <rPh sb="0" eb="2">
      <t>かもつ</t>
    </rPh>
    <rPh sb="3" eb="5">
      <t>ゆしゅつ</t>
    </rPh>
    <rPh sb="6" eb="8">
      <t>ばあい</t>
    </rPh>
    <phoneticPr fontId="79" type="Hiragana"/>
  </si>
  <si>
    <t>学内包括承認ルール適用の確認</t>
    <rPh sb="9" eb="11">
      <t>テキヨウ</t>
    </rPh>
    <phoneticPr fontId="20"/>
  </si>
  <si>
    <t>受入予定者に関する懸念情報の確認</t>
    <rPh sb="0" eb="2">
      <t>ウケイレ</t>
    </rPh>
    <rPh sb="2" eb="5">
      <t>ヨテイシャ</t>
    </rPh>
    <rPh sb="6" eb="7">
      <t>カン</t>
    </rPh>
    <rPh sb="9" eb="11">
      <t>ケネン</t>
    </rPh>
    <rPh sb="11" eb="13">
      <t>ジョウホウ</t>
    </rPh>
    <rPh sb="14" eb="16">
      <t>カクニン</t>
    </rPh>
    <phoneticPr fontId="20"/>
  </si>
  <si>
    <t>４．</t>
  </si>
  <si>
    <t>項                        目</t>
  </si>
  <si>
    <t>情報伝達信号漏洩防止装置等</t>
  </si>
  <si>
    <t>（職）</t>
  </si>
  <si>
    <r>
      <t>　令和７年７月９日付け経済産業省告示第６３号</t>
    </r>
    <r>
      <rPr>
        <sz val="12"/>
        <color theme="1"/>
        <rFont val="ＭＳ Ｐゴシック"/>
        <family val="3"/>
        <charset val="128"/>
      </rPr>
      <t>により、我が国にとって不可欠性・優位性があって他国の関心が高いとされ、かつ将来的な軍事転用への懸念のある下記の技術について、外国もしくは外国企業等との共同研究等を実施して技術移転もしくは共同研究開発等をしようとするときは、その契約を締結する前に経済産業省に報告し情報共有等を図ることが義務付けられました。
　この報告に基づく経産省の対応は、報告後30日以内に結論するとされており、この経産省の対応を待って共同研究契約を締結等することとなります。また、この対応には経産省が輸出許可申請をするよう通知 (インフォーム) することもありうるとされています。この場合は輸出等許可を得てから契約を締結しなければなりませんので、契約締結までにさらに３０日程度を要することとなります。
　以上に鑑み、外国もしくは外国企業等との共同研究等の契約をしようとされる場合には、学内での審査期間等も考慮のうえ、</t>
    </r>
    <r>
      <rPr>
        <b/>
        <sz val="12"/>
        <color rgb="FFFF0000"/>
        <rFont val="ＭＳ Ｐゴシック"/>
        <family val="3"/>
        <charset val="128"/>
      </rPr>
      <t>契約を締結しようとする日の３か月前には学内手続きを開始</t>
    </r>
    <r>
      <rPr>
        <sz val="12"/>
        <color theme="1"/>
        <rFont val="ＭＳ Ｐゴシック"/>
        <family val="3"/>
        <charset val="128"/>
      </rPr>
      <t>してくださるようお願いします。
　なお、この経産省への報告を怠って技術提供が開始された場合、通常の輸出管理手続きに違反したときと同様に、禁錮等の刑事罰及び罰金等の適用を受けることとなりますので、係る情報の共有及び諸手続きについて遺漏なきようお願いします。</t>
    </r>
    <rPh sb="1" eb="3">
      <t>れいわ</t>
    </rPh>
    <rPh sb="4" eb="5">
      <t>ねん</t>
    </rPh>
    <rPh sb="6" eb="7">
      <t>つき</t>
    </rPh>
    <rPh sb="8" eb="9">
      <t>ひ</t>
    </rPh>
    <rPh sb="9" eb="10">
      <t>つ</t>
    </rPh>
    <rPh sb="11" eb="16">
      <t>けいざい</t>
    </rPh>
    <rPh sb="16" eb="18">
      <t>こくじ</t>
    </rPh>
    <rPh sb="18" eb="19">
      <t>だい</t>
    </rPh>
    <rPh sb="21" eb="22">
      <t>ごう</t>
    </rPh>
    <rPh sb="74" eb="76">
      <t>かき</t>
    </rPh>
    <rPh sb="77" eb="79">
      <t>ぎじゅつ</t>
    </rPh>
    <rPh sb="91" eb="92">
      <t>こく</t>
    </rPh>
    <rPh sb="103" eb="105">
      <t>じっし</t>
    </rPh>
    <rPh sb="107" eb="109">
      <t>ぎじゅつ</t>
    </rPh>
    <rPh sb="109" eb="111">
      <t>いてん</t>
    </rPh>
    <rPh sb="115" eb="117">
      <t>きょうどう</t>
    </rPh>
    <rPh sb="117" eb="119">
      <t>けんきゅう</t>
    </rPh>
    <rPh sb="119" eb="121">
      <t>かいはつ</t>
    </rPh>
    <rPh sb="121" eb="122">
      <t>とう</t>
    </rPh>
    <rPh sb="135" eb="137">
      <t>けいやく</t>
    </rPh>
    <rPh sb="138" eb="140">
      <t>ていけつ</t>
    </rPh>
    <rPh sb="142" eb="143">
      <t>まえ</t>
    </rPh>
    <rPh sb="144" eb="149">
      <t>けいざい</t>
    </rPh>
    <rPh sb="150" eb="152">
      <t>ほうこく</t>
    </rPh>
    <rPh sb="153" eb="155">
      <t>じょうほう</t>
    </rPh>
    <rPh sb="155" eb="157">
      <t>きょうゆう</t>
    </rPh>
    <rPh sb="157" eb="158">
      <t>とう</t>
    </rPh>
    <rPh sb="159" eb="160">
      <t>はか</t>
    </rPh>
    <rPh sb="164" eb="166">
      <t>ぎむ</t>
    </rPh>
    <rPh sb="166" eb="167">
      <t>つ</t>
    </rPh>
    <rPh sb="233" eb="234">
      <t>とう</t>
    </rPh>
    <rPh sb="434" eb="436">
      <t>がくない</t>
    </rPh>
    <rPh sb="510" eb="512">
      <t>きんこ</t>
    </rPh>
    <rPh sb="512" eb="513">
      <t>とう</t>
    </rPh>
    <rPh sb="539" eb="540">
      <t>かか</t>
    </rPh>
    <rPh sb="541" eb="543">
      <t>じょうほう</t>
    </rPh>
    <rPh sb="544" eb="546">
      <t>きょうゆう</t>
    </rPh>
    <rPh sb="546" eb="547">
      <t>およ</t>
    </rPh>
    <rPh sb="548" eb="549">
      <t>もろ</t>
    </rPh>
    <rPh sb="549" eb="551">
      <t>てつづ</t>
    </rPh>
    <rPh sb="556" eb="558">
      <t>いろう</t>
    </rPh>
    <rPh sb="563" eb="564">
      <t>ねが</t>
    </rPh>
    <phoneticPr fontId="79" type="Hiragana"/>
  </si>
  <si>
    <t>(19)</t>
  </si>
  <si>
    <t>(2)</t>
  </si>
  <si>
    <t>但し、別表第一の一から十五までの中欄に掲げるもの及び十六の(1)に掲げるものを除く</t>
    <rPh sb="0" eb="1">
      <t>タダ</t>
    </rPh>
    <rPh sb="3" eb="5">
      <t>ベッピョウ</t>
    </rPh>
    <rPh sb="5" eb="7">
      <t>ダ</t>
    </rPh>
    <rPh sb="8" eb="9">
      <t>イチ</t>
    </rPh>
    <rPh sb="11" eb="13">
      <t>ジュウゴ</t>
    </rPh>
    <rPh sb="16" eb="19">
      <t>チュウ</t>
    </rPh>
    <rPh sb="19" eb="20">
      <t>カカ</t>
    </rPh>
    <rPh sb="24" eb="25">
      <t>オヨ</t>
    </rPh>
    <rPh sb="26" eb="28">
      <t>ジュウロク</t>
    </rPh>
    <rPh sb="33" eb="34">
      <t>カカ</t>
    </rPh>
    <rPh sb="39" eb="40">
      <t>ノゾ</t>
    </rPh>
    <phoneticPr fontId="20"/>
  </si>
  <si>
    <t>なし</t>
  </si>
  <si>
    <t>f</t>
  </si>
  <si>
    <r>
      <t xml:space="preserve"> </t>
    </r>
    <r>
      <rPr>
        <b/>
        <sz val="14"/>
        <color indexed="8"/>
        <rFont val="ＭＳ Ｐゴシック"/>
        <family val="3"/>
        <charset val="128"/>
      </rPr>
      <t>学部教育包括　</t>
    </r>
    <r>
      <rPr>
        <sz val="14"/>
        <color indexed="8"/>
        <rFont val="ＭＳ Ｐゴシック"/>
        <family val="3"/>
        <charset val="128"/>
      </rPr>
      <t xml:space="preserve">（学部留学生等の教育対象）  </t>
    </r>
    <rPh sb="9" eb="11">
      <t>ガクブ</t>
    </rPh>
    <rPh sb="11" eb="14">
      <t>リュウガクセイ</t>
    </rPh>
    <rPh sb="14" eb="15">
      <t>トウ</t>
    </rPh>
    <phoneticPr fontId="20"/>
  </si>
  <si>
    <t>通信</t>
  </si>
  <si>
    <t>②</t>
  </si>
  <si>
    <t>はい</t>
  </si>
  <si>
    <t>リスト規制５～１５項の貨物に関する製造等の技術（大量破壊兵器等及び通常兵器等の製造等に利用可能な技術）</t>
  </si>
  <si>
    <t>）</t>
  </si>
  <si>
    <t>技術提供可である。</t>
    <rPh sb="2" eb="4">
      <t>テイキョウ</t>
    </rPh>
    <rPh sb="4" eb="5">
      <t>カ</t>
    </rPh>
    <phoneticPr fontId="20"/>
  </si>
  <si>
    <t>非製造系研究包括</t>
    <rPh sb="0" eb="1">
      <t>ヒ</t>
    </rPh>
    <rPh sb="1" eb="3">
      <t>セイゾウ</t>
    </rPh>
    <rPh sb="3" eb="4">
      <t>ケイ</t>
    </rPh>
    <rPh sb="4" eb="6">
      <t>ケンキュウ</t>
    </rPh>
    <rPh sb="6" eb="8">
      <t>ホウカツ</t>
    </rPh>
    <phoneticPr fontId="20"/>
  </si>
  <si>
    <t>現（前）所属</t>
    <rPh sb="0" eb="1">
      <t>ゲン</t>
    </rPh>
    <rPh sb="2" eb="3">
      <t>ゼン</t>
    </rPh>
    <rPh sb="4" eb="5">
      <t>ショ</t>
    </rPh>
    <rPh sb="5" eb="6">
      <t>ゾク</t>
    </rPh>
    <phoneticPr fontId="20"/>
  </si>
  <si>
    <t>※</t>
  </si>
  <si>
    <t>①の確認で「合致」する品目があるときは、表右の「様式１－１に係る確認」欄で合致した品目を「該当」にしてください。</t>
    <rPh sb="2" eb="4">
      <t>かくにん</t>
    </rPh>
    <rPh sb="6" eb="8">
      <t>がっち</t>
    </rPh>
    <rPh sb="11" eb="13">
      <t>ひんもく</t>
    </rPh>
    <rPh sb="20" eb="21">
      <t>ひょう</t>
    </rPh>
    <rPh sb="21" eb="22">
      <t>みぎ</t>
    </rPh>
    <rPh sb="35" eb="36">
      <t>らん</t>
    </rPh>
    <rPh sb="37" eb="39">
      <t>がっち</t>
    </rPh>
    <rPh sb="45" eb="47">
      <t>がいとう</t>
    </rPh>
    <phoneticPr fontId="79" type="Hiragana"/>
  </si>
  <si>
    <t>集積回路</t>
  </si>
  <si>
    <t>※　この確認表は、様式１－１と様式１－２の共通作業表となっていますので、確認欄にご留意ください。</t>
  </si>
  <si>
    <t>～</t>
  </si>
  <si>
    <t>二次セル</t>
  </si>
  <si>
    <t>技術名称</t>
    <rPh sb="0" eb="2">
      <t>ギジュツ</t>
    </rPh>
    <phoneticPr fontId="20"/>
  </si>
  <si>
    <r>
      <t>この項目は、</t>
    </r>
    <r>
      <rPr>
        <b/>
        <sz val="12"/>
        <color rgb="FFFF0000"/>
        <rFont val="ＭＳ Ｐゴシック"/>
        <family val="3"/>
        <charset val="128"/>
      </rPr>
      <t>事前確認１① b が「はい」</t>
    </r>
    <r>
      <rPr>
        <b/>
        <sz val="12"/>
        <rFont val="ＭＳ Ｐゴシック"/>
        <family val="3"/>
        <charset val="128"/>
      </rPr>
      <t>または</t>
    </r>
    <r>
      <rPr>
        <b/>
        <sz val="12"/>
        <color rgb="FFFF0000"/>
        <rFont val="ＭＳ Ｐゴシック"/>
        <family val="3"/>
        <charset val="128"/>
      </rPr>
      <t>事前確認１② が「はい」で懸念区分「通常兵器」の組織であるとき</t>
    </r>
    <r>
      <rPr>
        <b/>
        <sz val="12"/>
        <rFont val="ＭＳ Ｐゴシック"/>
        <family val="3"/>
        <charset val="128"/>
      </rPr>
      <t>、</t>
    </r>
    <r>
      <rPr>
        <b/>
        <sz val="12"/>
        <color rgb="FFFF0000"/>
        <rFont val="ＭＳ Ｐゴシック"/>
        <family val="3"/>
        <charset val="128"/>
      </rPr>
      <t>もしくはその両方が該当のとき</t>
    </r>
    <r>
      <rPr>
        <sz val="12"/>
        <color theme="1"/>
        <rFont val="ＭＳ Ｐゴシック"/>
        <family val="3"/>
        <charset val="128"/>
      </rPr>
      <t>に確認してください。</t>
    </r>
    <rPh sb="2" eb="4">
      <t>コウモク</t>
    </rPh>
    <rPh sb="6" eb="8">
      <t>ジゼン</t>
    </rPh>
    <rPh sb="8" eb="10">
      <t>カクニン</t>
    </rPh>
    <rPh sb="41" eb="43">
      <t>ツウジョウ</t>
    </rPh>
    <rPh sb="43" eb="45">
      <t>ヘイキ</t>
    </rPh>
    <rPh sb="61" eb="63">
      <t>リョウホウ</t>
    </rPh>
    <rPh sb="64" eb="66">
      <t>ガイトウ</t>
    </rPh>
    <phoneticPr fontId="20"/>
  </si>
  <si>
    <t>協定締結等</t>
    <rPh sb="0" eb="2">
      <t>キョウテイ</t>
    </rPh>
    <rPh sb="2" eb="4">
      <t>テイケツ</t>
    </rPh>
    <rPh sb="4" eb="5">
      <t>トウ</t>
    </rPh>
    <phoneticPr fontId="20"/>
  </si>
  <si>
    <t>現（前）所属の所在国　（</t>
    <rPh sb="0" eb="1">
      <t>ウツツ</t>
    </rPh>
    <rPh sb="2" eb="3">
      <t>ゼン</t>
    </rPh>
    <rPh sb="4" eb="6">
      <t>ショゾク</t>
    </rPh>
    <rPh sb="7" eb="8">
      <t>トコロ</t>
    </rPh>
    <rPh sb="8" eb="10">
      <t>ザイコク</t>
    </rPh>
    <phoneticPr fontId="20"/>
  </si>
  <si>
    <t>(4の2)</t>
  </si>
  <si>
    <t>元 　所 　属</t>
    <rPh sb="0" eb="1">
      <t>モト</t>
    </rPh>
    <rPh sb="3" eb="4">
      <t>ショ</t>
    </rPh>
    <rPh sb="6" eb="7">
      <t>ゾク</t>
    </rPh>
    <phoneticPr fontId="20"/>
  </si>
  <si>
    <t>水中回収装置</t>
  </si>
  <si>
    <t>(15の3)</t>
  </si>
  <si>
    <t>この項が「はい」の場合、別添「16項(1)特定品目確認表を」必ず確認し添付してください。</t>
  </si>
  <si>
    <t xml:space="preserve">口径75ミリメートル以上のアルミニウム管 </t>
  </si>
  <si>
    <t>なお、担当教員がこのルールが適用できないと判断するときは、授業内容を確認し、様式1-2の手順に従い、「リスト規制の例外」あるいは「リスト規制されていない技術」の確認などの判定を進めてください。</t>
    <rPh sb="14" eb="16">
      <t>テキヨウ</t>
    </rPh>
    <rPh sb="21" eb="23">
      <t>ハンダン</t>
    </rPh>
    <rPh sb="44" eb="46">
      <t>テジュン</t>
    </rPh>
    <rPh sb="47" eb="48">
      <t>シタガ</t>
    </rPh>
    <phoneticPr fontId="20"/>
  </si>
  <si>
    <t>YYYY/MM</t>
  </si>
  <si>
    <t>航空機・船舶用重力計・重力勾配計</t>
  </si>
  <si>
    <t xml:space="preserve">耐食性のかくはん機 </t>
  </si>
  <si>
    <t>　出   身   国　</t>
    <rPh sb="1" eb="2">
      <t>デ</t>
    </rPh>
    <rPh sb="5" eb="6">
      <t>ミ</t>
    </rPh>
    <rPh sb="9" eb="10">
      <t>コク</t>
    </rPh>
    <phoneticPr fontId="20"/>
  </si>
  <si>
    <t>(37)</t>
  </si>
  <si>
    <t>〔</t>
  </si>
  <si>
    <t xml:space="preserve"> 船舶及び浮き構造物       </t>
  </si>
  <si>
    <t>7　※</t>
  </si>
  <si>
    <t>学内包括承認ルール</t>
  </si>
  <si>
    <t xml:space="preserve">② </t>
  </si>
  <si>
    <t>核兵器（N）</t>
  </si>
  <si>
    <t>「グループA (旧ホワイト国) 」とは、アイルランド、アメリカ合衆国、アルゼンチン、イギリス、イタリア、オーストラリア、オーストリア、オランダ、カナダ、ギリシャ、スイス、スウェーデン、スペイン、チェコ、デンマーク、ドイツ、ニュージーランド、ノルウェー、ハンガリー、フィンランド、フランス、ブルガリア、ベルギー、ポーランド、ポルトガル、ルクセンブルク、大韓民国　の合計２７ヶ国です。</t>
    <rPh sb="8" eb="9">
      <t>キュウ</t>
    </rPh>
    <rPh sb="175" eb="177">
      <t>ダイカン</t>
    </rPh>
    <rPh sb="177" eb="179">
      <t>ミンコク</t>
    </rPh>
    <phoneticPr fontId="20"/>
  </si>
  <si>
    <t>簡易爆発装置等</t>
  </si>
  <si>
    <t>化学兵器（C）</t>
  </si>
  <si>
    <t xml:space="preserve">1
</t>
  </si>
  <si>
    <t>航法装置</t>
  </si>
  <si>
    <t>参
照
結
果</t>
    <rPh sb="0" eb="1">
      <t>サン</t>
    </rPh>
    <rPh sb="3" eb="4">
      <t>テル</t>
    </rPh>
    <rPh sb="6" eb="7">
      <t>ムスブ</t>
    </rPh>
    <rPh sb="9" eb="10">
      <t>ハタシ</t>
    </rPh>
    <phoneticPr fontId="20"/>
  </si>
  <si>
    <t>ミサイル（M）</t>
  </si>
  <si>
    <t>文系の研究分野であり、製造等技術を扱わない又は扱うような実験やフィールドワーク等はない研究である。　　</t>
    <rPh sb="0" eb="2">
      <t>ブンケイ</t>
    </rPh>
    <rPh sb="3" eb="5">
      <t>ケンキュウ</t>
    </rPh>
    <rPh sb="5" eb="7">
      <t>ブンヤ</t>
    </rPh>
    <rPh sb="13" eb="14">
      <t>トウ</t>
    </rPh>
    <rPh sb="21" eb="22">
      <t>マタ</t>
    </rPh>
    <rPh sb="23" eb="24">
      <t>アツカ</t>
    </rPh>
    <rPh sb="43" eb="45">
      <t>ケンキュウ</t>
    </rPh>
    <phoneticPr fontId="20"/>
  </si>
  <si>
    <t>あり</t>
  </si>
  <si>
    <t>なお、このルールが適用できない場合には、授業内容を確認し、様式1-2の手順に従い、「リスト規制の例外」あるいは「リスト規制されていない技術」の確認などの判定を進めてください。</t>
  </si>
  <si>
    <t>(30)</t>
  </si>
  <si>
    <t>事前確認２の①が、提供する技術 「なし」 である。</t>
    <rPh sb="0" eb="2">
      <t>ジゼン</t>
    </rPh>
    <rPh sb="2" eb="4">
      <t>カクニン</t>
    </rPh>
    <rPh sb="9" eb="11">
      <t>テイキョウ</t>
    </rPh>
    <rPh sb="13" eb="15">
      <t>ギジュツ</t>
    </rPh>
    <phoneticPr fontId="20"/>
  </si>
  <si>
    <t>⑱</t>
  </si>
  <si>
    <t>当初受入</t>
    <rPh sb="0" eb="2">
      <t>トウショ</t>
    </rPh>
    <phoneticPr fontId="20"/>
  </si>
  <si>
    <t>@</t>
  </si>
  <si>
    <t>エレクトロニクス</t>
  </si>
  <si>
    <t>e-mail</t>
  </si>
  <si>
    <t>輸出する貨物または海外等で提供しようとする技術が、表中の品目に該当するかどうか確認し、該当するときは確認欄を「該当」にしてください。</t>
    <rPh sb="25" eb="27">
      <t>ヒョウチュウ</t>
    </rPh>
    <rPh sb="28" eb="30">
      <t>ヒンモク</t>
    </rPh>
    <phoneticPr fontId="20"/>
  </si>
  <si>
    <t>研究室等HPのURL</t>
    <rPh sb="3" eb="4">
      <t>トウ</t>
    </rPh>
    <phoneticPr fontId="20"/>
  </si>
  <si>
    <t>その他の不明・疑義がある （理由を記載してください。）。</t>
    <rPh sb="2" eb="3">
      <t>タ</t>
    </rPh>
    <rPh sb="4" eb="6">
      <t>フメイ</t>
    </rPh>
    <rPh sb="7" eb="9">
      <t>ギギ</t>
    </rPh>
    <rPh sb="14" eb="16">
      <t>リユウ</t>
    </rPh>
    <rPh sb="17" eb="19">
      <t>キサイ</t>
    </rPh>
    <phoneticPr fontId="20"/>
  </si>
  <si>
    <t>航空機輸送土木機械等</t>
  </si>
  <si>
    <t>上記事前確認案件について、次のとおり確認する。</t>
    <rPh sb="0" eb="2">
      <t>ジョウキ</t>
    </rPh>
    <rPh sb="2" eb="4">
      <t>ジゼン</t>
    </rPh>
    <rPh sb="4" eb="6">
      <t>カクニン</t>
    </rPh>
    <rPh sb="6" eb="8">
      <t>アンケン</t>
    </rPh>
    <rPh sb="13" eb="14">
      <t>ツギ</t>
    </rPh>
    <rPh sb="18" eb="20">
      <t>カクニン</t>
    </rPh>
    <phoneticPr fontId="20"/>
  </si>
  <si>
    <t>(1)から(3)、(5)から(5の5)までの設計・製造装置等</t>
  </si>
  <si>
    <t>その他の機器</t>
  </si>
  <si>
    <t>教授</t>
    <rPh sb="0" eb="2">
      <t>キョウジュ</t>
    </rPh>
    <phoneticPr fontId="20"/>
  </si>
  <si>
    <t>(5)</t>
  </si>
  <si>
    <t>光センサー製造用マスク・レクチル</t>
  </si>
  <si>
    <t>特任教授</t>
    <rPh sb="0" eb="1">
      <t>トク</t>
    </rPh>
    <rPh sb="1" eb="2">
      <t>ニン</t>
    </rPh>
    <rPh sb="2" eb="4">
      <t>キョウジュ</t>
    </rPh>
    <phoneticPr fontId="20"/>
  </si>
  <si>
    <t>名誉教授</t>
    <rPh sb="0" eb="2">
      <t>メイヨ</t>
    </rPh>
    <rPh sb="2" eb="4">
      <t>キョウジュ</t>
    </rPh>
    <phoneticPr fontId="20"/>
  </si>
  <si>
    <t xml:space="preserve">美術品、収集品及びこっとう   </t>
  </si>
  <si>
    <t>走査型電子顕微鏡又は透過型電子顕微鏡の設計又は製造に係る技術</t>
  </si>
  <si>
    <t>第５５類</t>
  </si>
  <si>
    <t>准教授</t>
    <rPh sb="0" eb="1">
      <t>ジュン</t>
    </rPh>
    <rPh sb="1" eb="3">
      <t>キョウジュ</t>
    </rPh>
    <phoneticPr fontId="20"/>
  </si>
  <si>
    <t>インターンシップ</t>
  </si>
  <si>
    <t>渡日済</t>
    <rPh sb="0" eb="2">
      <t>トニチ</t>
    </rPh>
    <rPh sb="2" eb="3">
      <t>スミ</t>
    </rPh>
    <phoneticPr fontId="20"/>
  </si>
  <si>
    <t xml:space="preserve"> 酪農品、鳥卵、天然はちみつ及び他の類に該当しない食用の動物性生産品</t>
  </si>
  <si>
    <t>機構長</t>
    <rPh sb="0" eb="2">
      <t>キコウ</t>
    </rPh>
    <rPh sb="2" eb="3">
      <t>チョウ</t>
    </rPh>
    <phoneticPr fontId="20"/>
  </si>
  <si>
    <t>時期未定</t>
    <rPh sb="0" eb="2">
      <t>ジキ</t>
    </rPh>
    <rPh sb="2" eb="4">
      <t>ミテイ</t>
    </rPh>
    <phoneticPr fontId="20"/>
  </si>
  <si>
    <t>リスト規制２項～４項の貨物に関する製造等の技術（大量破壊兵器等の製造等に関連する技術）</t>
  </si>
  <si>
    <t xml:space="preserve">質量分析計又はイオン源 </t>
  </si>
  <si>
    <t>院長</t>
    <rPh sb="0" eb="2">
      <t>インチョウ</t>
    </rPh>
    <phoneticPr fontId="20"/>
  </si>
  <si>
    <t>焼結磁石</t>
  </si>
  <si>
    <t>　・</t>
  </si>
  <si>
    <t>講演会講師等</t>
    <rPh sb="0" eb="2">
      <t>コウエン</t>
    </rPh>
    <rPh sb="2" eb="3">
      <t>カイ</t>
    </rPh>
    <rPh sb="3" eb="5">
      <t>コウシ</t>
    </rPh>
    <rPh sb="5" eb="6">
      <t>トウ</t>
    </rPh>
    <phoneticPr fontId="20"/>
  </si>
  <si>
    <t>伝送通信装置等</t>
  </si>
  <si>
    <t>第７０類</t>
  </si>
  <si>
    <t>a</t>
  </si>
  <si>
    <t xml:space="preserve">　第１５類
 </t>
  </si>
  <si>
    <t>b</t>
  </si>
  <si>
    <t>光反射率測定装置他</t>
  </si>
  <si>
    <t>　　　　　　　　　16項(2)該当貨物一覧表　　　キャッチオール関連</t>
    <rPh sb="11" eb="12">
      <t>コウ</t>
    </rPh>
    <rPh sb="15" eb="17">
      <t>ガイトウ</t>
    </rPh>
    <rPh sb="17" eb="19">
      <t>カモツ</t>
    </rPh>
    <rPh sb="19" eb="22">
      <t>イチラ</t>
    </rPh>
    <phoneticPr fontId="20"/>
  </si>
  <si>
    <t>現（前）所属が国内法人等のときは、国外直近の所属機関を記入してください</t>
    <rPh sb="2" eb="3">
      <t>ゼン</t>
    </rPh>
    <rPh sb="9" eb="11">
      <t>ホウジン</t>
    </rPh>
    <rPh sb="11" eb="12">
      <t>トウ</t>
    </rPh>
    <phoneticPr fontId="20"/>
  </si>
  <si>
    <t>1-1</t>
  </si>
  <si>
    <t>d</t>
  </si>
  <si>
    <t>　　　(注)　但し、別表第一の一、二及び四から十五までの中欄に掲げるものを除く</t>
    <rPh sb="7" eb="8">
      <t>タダ</t>
    </rPh>
    <rPh sb="37" eb="38">
      <t>ノゾ</t>
    </rPh>
    <phoneticPr fontId="20"/>
  </si>
  <si>
    <t>e</t>
  </si>
  <si>
    <t>デジタル伝送通信装置等</t>
  </si>
  <si>
    <t>欠番</t>
    <rPh sb="0" eb="2">
      <t>ケツバン</t>
    </rPh>
    <phoneticPr fontId="20"/>
  </si>
  <si>
    <t>根
拠
欄</t>
    <rPh sb="0" eb="1">
      <t>ネ</t>
    </rPh>
    <rPh sb="2" eb="3">
      <t>キョ</t>
    </rPh>
    <rPh sb="4" eb="5">
      <t>ラン</t>
    </rPh>
    <phoneticPr fontId="20"/>
  </si>
  <si>
    <t>センサー等</t>
  </si>
  <si>
    <t>第９２類</t>
  </si>
  <si>
    <t>　現(前)所属機関に同じ</t>
  </si>
  <si>
    <t xml:space="preserve">大型発電機 </t>
  </si>
  <si>
    <t>（受入部局等名</t>
    <rPh sb="1" eb="2">
      <t>ウ</t>
    </rPh>
    <rPh sb="2" eb="3">
      <t>イ</t>
    </rPh>
    <phoneticPr fontId="20"/>
  </si>
  <si>
    <t>（注）　41 の(   )の番号はCAS番号（アメリカ化学会の機関であるCAS(Chemical Abstracts Service)が個々の化学物質もしくは化学物質群に付与している登録番号）</t>
  </si>
  <si>
    <t>特定類型の確認</t>
    <rPh sb="0" eb="2">
      <t>トクテイ</t>
    </rPh>
    <rPh sb="2" eb="4">
      <t>ルイケイ</t>
    </rPh>
    <phoneticPr fontId="20"/>
  </si>
  <si>
    <t xml:space="preserve"> 人造繊維の短繊維及びその織物 </t>
  </si>
  <si>
    <t>第３６類</t>
  </si>
  <si>
    <t>フィラメントワインディング装置等</t>
  </si>
  <si>
    <t xml:space="preserve">周波数変換器 </t>
  </si>
  <si>
    <t>学部教育は基礎レベルの教育であるとして、包括的に承認するルール
ただし、教員が特に必要と認めるときは「否」を選択し&lt;事前確認４&gt; を実施してください。</t>
    <rPh sb="0" eb="2">
      <t>ガクブ</t>
    </rPh>
    <rPh sb="2" eb="4">
      <t>キョウイク</t>
    </rPh>
    <rPh sb="5" eb="7">
      <t>キソ</t>
    </rPh>
    <rPh sb="11" eb="13">
      <t>キョウイク</t>
    </rPh>
    <rPh sb="20" eb="23">
      <t>ホウカツテキ</t>
    </rPh>
    <rPh sb="24" eb="26">
      <t>ショウニン</t>
    </rPh>
    <rPh sb="36" eb="38">
      <t>キョウイン</t>
    </rPh>
    <rPh sb="39" eb="40">
      <t>トク</t>
    </rPh>
    <rPh sb="41" eb="43">
      <t>ヒツヨウ</t>
    </rPh>
    <rPh sb="44" eb="45">
      <t>ミト</t>
    </rPh>
    <rPh sb="51" eb="52">
      <t>ヒ</t>
    </rPh>
    <rPh sb="54" eb="56">
      <t>センタク</t>
    </rPh>
    <rPh sb="58" eb="60">
      <t>ジゼン</t>
    </rPh>
    <rPh sb="60" eb="62">
      <t>カクニン</t>
    </rPh>
    <rPh sb="66" eb="68">
      <t>ジッシ</t>
    </rPh>
    <phoneticPr fontId="20"/>
  </si>
  <si>
    <t>左以外の組織(下記に当該組織名等を記載)</t>
    <rPh sb="15" eb="16">
      <t>トウ</t>
    </rPh>
    <phoneticPr fontId="20"/>
  </si>
  <si>
    <t>音波・電波・光の減少材料・装置</t>
  </si>
  <si>
    <t>なお、上記記載事項で、更に補足資料等が必要となるときや疑義・不足があるときなど、部局担当事務部から照会がありますので、その場合には宜しくご協力ください。</t>
    <rPh sb="3" eb="5">
      <t>ジョウキ</t>
    </rPh>
    <rPh sb="5" eb="7">
      <t>キサイ</t>
    </rPh>
    <rPh sb="7" eb="9">
      <t>ジコウ</t>
    </rPh>
    <rPh sb="27" eb="29">
      <t>ギギ</t>
    </rPh>
    <rPh sb="30" eb="32">
      <t>フソク</t>
    </rPh>
    <rPh sb="40" eb="42">
      <t>ブキョク</t>
    </rPh>
    <rPh sb="42" eb="44">
      <t>タントウ</t>
    </rPh>
    <rPh sb="44" eb="47">
      <t>ジムブ</t>
    </rPh>
    <rPh sb="49" eb="51">
      <t>ショウカイ</t>
    </rPh>
    <rPh sb="61" eb="63">
      <t>バアイ</t>
    </rPh>
    <rPh sb="65" eb="66">
      <t>ヨロ</t>
    </rPh>
    <rPh sb="69" eb="71">
      <t>キョウリョク</t>
    </rPh>
    <phoneticPr fontId="20"/>
  </si>
  <si>
    <t>フラッシュ放電型のエックス線装置</t>
  </si>
  <si>
    <t xml:space="preserve">16項(2)キャッチオール規制対象外の貨物一覧表 </t>
    <rPh sb="2" eb="3">
      <t>こう</t>
    </rPh>
    <phoneticPr fontId="79" type="Hiragana"/>
  </si>
  <si>
    <t>下記項目に関する設計又は製造に係る技術を含む契約を予定している。</t>
    <rPh sb="0" eb="2">
      <t>かき</t>
    </rPh>
    <rPh sb="2" eb="4">
      <t>こうもく</t>
    </rPh>
    <rPh sb="5" eb="6">
      <t>かん</t>
    </rPh>
    <rPh sb="17" eb="19">
      <t>ぎじゅつ</t>
    </rPh>
    <rPh sb="20" eb="21">
      <t>ふく</t>
    </rPh>
    <rPh sb="22" eb="24">
      <t>けいやく</t>
    </rPh>
    <rPh sb="25" eb="27">
      <t>よてい</t>
    </rPh>
    <phoneticPr fontId="79" type="Hiragana"/>
  </si>
  <si>
    <r>
      <t>）</t>
    </r>
    <r>
      <rPr>
        <sz val="14"/>
        <rFont val="ＭＳ Ｐゴシック"/>
        <family val="3"/>
        <charset val="128"/>
      </rPr>
      <t>〕</t>
    </r>
  </si>
  <si>
    <t>測定装置等</t>
  </si>
  <si>
    <t xml:space="preserve">【事前確認番号 </t>
    <rPh sb="1" eb="3">
      <t>ジゼン</t>
    </rPh>
    <rPh sb="3" eb="5">
      <t>カクニン</t>
    </rPh>
    <rPh sb="5" eb="7">
      <t>バンゴウ</t>
    </rPh>
    <phoneticPr fontId="20"/>
  </si>
  <si>
    <t>※
※</t>
  </si>
  <si>
    <t>⑤</t>
  </si>
  <si>
    <t>設計、製造以外の段階</t>
  </si>
  <si>
    <t xml:space="preserve">　第４１類 </t>
  </si>
  <si>
    <t>ロケット・ＵＡＶ用構造材料</t>
  </si>
  <si>
    <r>
      <t>　</t>
    </r>
    <r>
      <rPr>
        <b/>
        <sz val="12"/>
        <rFont val="ＭＳ Ｐゴシック"/>
        <family val="3"/>
        <charset val="128"/>
      </rPr>
      <t>判定欄１　(事前確認２に基づく判定)</t>
    </r>
    <rPh sb="1" eb="3">
      <t>ハンテイ</t>
    </rPh>
    <rPh sb="3" eb="4">
      <t>ラン</t>
    </rPh>
    <rPh sb="7" eb="9">
      <t>ジゼン</t>
    </rPh>
    <rPh sb="9" eb="11">
      <t>カクニン</t>
    </rPh>
    <rPh sb="13" eb="14">
      <t>モト</t>
    </rPh>
    <rPh sb="16" eb="18">
      <t>ハンテイ</t>
    </rPh>
    <phoneticPr fontId="20"/>
  </si>
  <si>
    <t>肉及び食用のくず肉</t>
    <rPh sb="0" eb="1">
      <t>ニク</t>
    </rPh>
    <rPh sb="1" eb="2">
      <t>オヨ</t>
    </rPh>
    <rPh sb="3" eb="5">
      <t>ショクヨウ</t>
    </rPh>
    <rPh sb="8" eb="9">
      <t>ニク</t>
    </rPh>
    <phoneticPr fontId="79"/>
  </si>
  <si>
    <t>水中探知装置等</t>
  </si>
  <si>
    <t>担   当   者</t>
    <rPh sb="0" eb="1">
      <t>タン</t>
    </rPh>
    <rPh sb="4" eb="5">
      <t>トウ</t>
    </rPh>
    <rPh sb="8" eb="9">
      <t>シャ</t>
    </rPh>
    <phoneticPr fontId="20"/>
  </si>
  <si>
    <t>判定欄１でチェックがついた場合は、判定欄２の確認は不要です</t>
  </si>
  <si>
    <t xml:space="preserve">遠心分離機 </t>
  </si>
  <si>
    <r>
      <t>　</t>
    </r>
    <r>
      <rPr>
        <b/>
        <sz val="12"/>
        <rFont val="ＭＳ Ｐゴシック"/>
        <family val="3"/>
        <charset val="128"/>
      </rPr>
      <t>判定欄２　(事前確認１及び３・４に基づく判定)</t>
    </r>
    <rPh sb="1" eb="3">
      <t>ハンテイ</t>
    </rPh>
    <rPh sb="3" eb="4">
      <t>ラン</t>
    </rPh>
    <rPh sb="7" eb="9">
      <t>ジゼン</t>
    </rPh>
    <rPh sb="9" eb="11">
      <t>カクニン</t>
    </rPh>
    <rPh sb="12" eb="13">
      <t>オヨ</t>
    </rPh>
    <rPh sb="18" eb="19">
      <t>モト</t>
    </rPh>
    <rPh sb="21" eb="23">
      <t>ハンテイ</t>
    </rPh>
    <phoneticPr fontId="20"/>
  </si>
  <si>
    <t>(2)（削除）</t>
  </si>
  <si>
    <t>記入年月日(西暦)：</t>
    <rPh sb="0" eb="2">
      <t>キニュウ</t>
    </rPh>
    <rPh sb="2" eb="5">
      <t>ネンガッピ</t>
    </rPh>
    <rPh sb="6" eb="8">
      <t>セイレキ</t>
    </rPh>
    <phoneticPr fontId="20"/>
  </si>
  <si>
    <t>　第２０類</t>
  </si>
  <si>
    <t>チタン酸バリウム粉体の合成に係る技術</t>
  </si>
  <si>
    <t>マークがある箇所は、補足的な作業や必要となる添付書類などが記載されていますので、よく確認してください。</t>
    <rPh sb="6" eb="8">
      <t>カショ</t>
    </rPh>
    <rPh sb="10" eb="13">
      <t>ホソクテキ</t>
    </rPh>
    <rPh sb="14" eb="16">
      <t>サギョウ</t>
    </rPh>
    <rPh sb="17" eb="19">
      <t>ヒツヨウ</t>
    </rPh>
    <rPh sb="22" eb="24">
      <t>テンプ</t>
    </rPh>
    <rPh sb="24" eb="26">
      <t>ショルイ</t>
    </rPh>
    <rPh sb="29" eb="31">
      <t>キサイ</t>
    </rPh>
    <rPh sb="42" eb="44">
      <t>カクニン</t>
    </rPh>
    <phoneticPr fontId="20"/>
  </si>
  <si>
    <t>サマーインスティテュート等の主催事業において随時構成される授業科目（シラバス記載科目の流用分も含みます。）</t>
    <rPh sb="14" eb="16">
      <t>シュサイ</t>
    </rPh>
    <rPh sb="38" eb="40">
      <t>キサイ</t>
    </rPh>
    <rPh sb="40" eb="42">
      <t>カモク</t>
    </rPh>
    <rPh sb="43" eb="45">
      <t>リュウヨウ</t>
    </rPh>
    <rPh sb="45" eb="46">
      <t>ブン</t>
    </rPh>
    <rPh sb="47" eb="48">
      <t>フク</t>
    </rPh>
    <phoneticPr fontId="20"/>
  </si>
  <si>
    <t>出身国と国籍が相違するときはその国籍　（</t>
    <rPh sb="0" eb="3">
      <t>シュッシンコク</t>
    </rPh>
    <rPh sb="4" eb="6">
      <t>コクセキ</t>
    </rPh>
    <rPh sb="7" eb="9">
      <t>ソウイ</t>
    </rPh>
    <rPh sb="16" eb="18">
      <t>コクセキ</t>
    </rPh>
    <phoneticPr fontId="20"/>
  </si>
  <si>
    <t>ルール適用の可否</t>
    <rPh sb="3" eb="5">
      <t>テキヨウ</t>
    </rPh>
    <rPh sb="6" eb="8">
      <t>カヒ</t>
    </rPh>
    <phoneticPr fontId="20"/>
  </si>
  <si>
    <t>※印がある箇所は、その記入欄での留意点を記載していますのでご確認ください。</t>
    <rPh sb="1" eb="2">
      <t>シルシ</t>
    </rPh>
    <rPh sb="5" eb="7">
      <t>カショ</t>
    </rPh>
    <rPh sb="11" eb="13">
      <t>キニュウ</t>
    </rPh>
    <rPh sb="13" eb="14">
      <t>ラン</t>
    </rPh>
    <rPh sb="16" eb="19">
      <t>リュウイテン</t>
    </rPh>
    <rPh sb="20" eb="22">
      <t>キサイ</t>
    </rPh>
    <rPh sb="30" eb="32">
      <t>カクニン</t>
    </rPh>
    <phoneticPr fontId="20"/>
  </si>
  <si>
    <t xml:space="preserve">　第５３類   </t>
  </si>
  <si>
    <t>web情報</t>
    <rPh sb="3" eb="5">
      <t>ジョウホウ</t>
    </rPh>
    <phoneticPr fontId="20"/>
  </si>
  <si>
    <t>事前確認０の②が「はい」である。　　</t>
  </si>
  <si>
    <t>ジルコニウム</t>
  </si>
  <si>
    <t xml:space="preserve">微粉末を製造できる粉砕器 </t>
  </si>
  <si>
    <t>項     番</t>
  </si>
  <si>
    <t>1-２イ</t>
  </si>
  <si>
    <t xml:space="preserve">電圧又は電流の変動が少ない直流の電源装置 </t>
  </si>
  <si>
    <t>参照しています。消さないでください。、</t>
    <rPh sb="0" eb="2">
      <t>サンショウ</t>
    </rPh>
    <rPh sb="8" eb="9">
      <t>ケ</t>
    </rPh>
    <phoneticPr fontId="20"/>
  </si>
  <si>
    <t>文系の学問分野であり、製造等技術を扱わない、又は扱うような実験やフィールドワーク等はない技術提供である。</t>
    <rPh sb="0" eb="1">
      <t>ブン</t>
    </rPh>
    <rPh sb="1" eb="2">
      <t>ケイ</t>
    </rPh>
    <rPh sb="3" eb="5">
      <t>ガクモン</t>
    </rPh>
    <rPh sb="5" eb="7">
      <t>ブンヤ</t>
    </rPh>
    <rPh sb="13" eb="14">
      <t>トウ</t>
    </rPh>
    <rPh sb="44" eb="46">
      <t>ギジュツ</t>
    </rPh>
    <rPh sb="46" eb="48">
      <t>テイキョウ</t>
    </rPh>
    <phoneticPr fontId="20"/>
  </si>
  <si>
    <t>経済産業省HPから「貨物・技術の合体マトリクス表（Excel版）」を開き、①で見当をつけた項番に記載の小項目を参照してください。</t>
    <rPh sb="34" eb="35">
      <t>ヒラ</t>
    </rPh>
    <rPh sb="39" eb="41">
      <t>ケントウ</t>
    </rPh>
    <rPh sb="45" eb="47">
      <t>コウバン</t>
    </rPh>
    <rPh sb="48" eb="50">
      <t>キサイ</t>
    </rPh>
    <rPh sb="51" eb="54">
      <t>ショウコウモク</t>
    </rPh>
    <rPh sb="55" eb="57">
      <t>サンショウ</t>
    </rPh>
    <phoneticPr fontId="20"/>
  </si>
  <si>
    <t>武器</t>
  </si>
  <si>
    <t>※チェックボックスが■に変わっていると該当の懸念区分です。</t>
    <rPh sb="12" eb="13">
      <t>か</t>
    </rPh>
    <rPh sb="19" eb="21">
      <t>がいとう</t>
    </rPh>
    <rPh sb="22" eb="24">
      <t>けねん</t>
    </rPh>
    <rPh sb="24" eb="26">
      <t>くぶん</t>
    </rPh>
    <phoneticPr fontId="79" type="Hiragana"/>
  </si>
  <si>
    <t>電子計算機</t>
  </si>
  <si>
    <t>レーザー発振器又はその部分品</t>
  </si>
  <si>
    <t>ロケット・UAV用加速度計ｼﾞｬｲﾛｽｺｰﾌﾟ等</t>
  </si>
  <si>
    <t xml:space="preserve">石、プラスター、セメント、石綿、雲母その他これらに類する材料の製品、陶磁製品並びにガラス及びその製品 </t>
  </si>
  <si>
    <t>(1)</t>
  </si>
  <si>
    <t>一般的な企業</t>
    <rPh sb="0" eb="2">
      <t>イッパン</t>
    </rPh>
    <rPh sb="2" eb="3">
      <t>テキ</t>
    </rPh>
    <rPh sb="4" eb="6">
      <t>キギョウ</t>
    </rPh>
    <phoneticPr fontId="20"/>
  </si>
  <si>
    <t xml:space="preserve">　第１０類 </t>
  </si>
  <si>
    <t xml:space="preserve">2
</t>
  </si>
  <si>
    <t>⑫</t>
  </si>
  <si>
    <t>水中ソナー航法装置等</t>
  </si>
  <si>
    <t>電子計算機等</t>
  </si>
  <si>
    <t>第５７類</t>
  </si>
  <si>
    <t>授業科目は、シラバス等によって教育内容が公開されることから、留学生等の受入判断に先行して、授業科目(技術)の確認だけを、様式1-4により事前に行うことができます。
なお、その事前判断では、「提供可」の他、「本部確認」「要許可」となる場合もあります。</t>
    <rPh sb="87" eb="89">
      <t>ジゼン</t>
    </rPh>
    <rPh sb="89" eb="91">
      <t>ハンダン</t>
    </rPh>
    <rPh sb="95" eb="97">
      <t>テイキョウ</t>
    </rPh>
    <rPh sb="97" eb="98">
      <t>カ</t>
    </rPh>
    <rPh sb="100" eb="101">
      <t>ホカ</t>
    </rPh>
    <rPh sb="103" eb="105">
      <t>ホンブ</t>
    </rPh>
    <rPh sb="105" eb="107">
      <t>カクニン</t>
    </rPh>
    <rPh sb="109" eb="110">
      <t>ヨウ</t>
    </rPh>
    <rPh sb="110" eb="112">
      <t>キョカ</t>
    </rPh>
    <rPh sb="116" eb="118">
      <t>バアイ</t>
    </rPh>
    <phoneticPr fontId="20"/>
  </si>
  <si>
    <t>(3)</t>
  </si>
  <si>
    <t>(4)</t>
  </si>
  <si>
    <t>電子交換装置</t>
  </si>
  <si>
    <r>
      <t>　　大学院での教育は、</t>
    </r>
    <r>
      <rPr>
        <b/>
        <sz val="11"/>
        <color rgb="FFFF0000"/>
        <rFont val="ＭＳ Ｐゴシック"/>
        <family val="3"/>
        <charset val="128"/>
      </rPr>
      <t>シラバスに公開された授業科目のうち、「非製造系研究包括」が適用となる分野にある授業科目</t>
    </r>
    <r>
      <rPr>
        <sz val="11"/>
        <rFont val="ＭＳ Ｐゴシック"/>
        <family val="3"/>
        <charset val="128"/>
      </rPr>
      <t>に該当する場合</t>
    </r>
    <r>
      <rPr>
        <sz val="11"/>
        <color indexed="8"/>
        <rFont val="ＭＳ Ｐゴシック"/>
        <family val="3"/>
        <charset val="128"/>
      </rPr>
      <t>に、非該当の技術提供として包括的に承認するルールです。　　　　　　</t>
    </r>
    <rPh sb="16" eb="18">
      <t>コウカイ</t>
    </rPh>
    <rPh sb="21" eb="23">
      <t>ジュギョウ</t>
    </rPh>
    <rPh sb="23" eb="25">
      <t>カモク</t>
    </rPh>
    <rPh sb="55" eb="57">
      <t>ガイトウ</t>
    </rPh>
    <rPh sb="59" eb="61">
      <t>バアイ</t>
    </rPh>
    <rPh sb="63" eb="66">
      <t>ヒガイトウ</t>
    </rPh>
    <rPh sb="67" eb="69">
      <t>ギジュツ</t>
    </rPh>
    <rPh sb="69" eb="71">
      <t>テイキョウ</t>
    </rPh>
    <phoneticPr fontId="20"/>
  </si>
  <si>
    <t>(6)</t>
  </si>
  <si>
    <t>燐・砒素・アンチモンの水素化物</t>
  </si>
  <si>
    <t>3　　</t>
  </si>
  <si>
    <t>通信用光ファイバー</t>
  </si>
  <si>
    <t>(7)</t>
  </si>
  <si>
    <t>AR</t>
  </si>
  <si>
    <t>(5の2）</t>
  </si>
  <si>
    <t>マスク製造基材</t>
    <rPh sb="3" eb="5">
      <t>セイゾウ</t>
    </rPh>
    <rPh sb="5" eb="7">
      <t>キザイ</t>
    </rPh>
    <phoneticPr fontId="20"/>
  </si>
  <si>
    <t xml:space="preserve">ジエチレントリアミン(111-40-0) </t>
  </si>
  <si>
    <t>フェーズドアレーアンテナ</t>
  </si>
  <si>
    <t>(52)</t>
  </si>
  <si>
    <t>(9)</t>
  </si>
  <si>
    <t>〼</t>
  </si>
  <si>
    <t>ベリリウム</t>
  </si>
  <si>
    <t>該当の有無を以下に記録してください。　事前確認シート様式1-1の&lt;事前確認３の③&gt;及び&lt;事前確認５の③&gt;に反映されます。</t>
    <rPh sb="0" eb="2">
      <t>がいとう</t>
    </rPh>
    <rPh sb="3" eb="5">
      <t>うむ</t>
    </rPh>
    <rPh sb="6" eb="8">
      <t>いか</t>
    </rPh>
    <rPh sb="9" eb="11">
      <t>きろく</t>
    </rPh>
    <rPh sb="26" eb="28">
      <t>ようしき</t>
    </rPh>
    <rPh sb="41" eb="42">
      <t>およ</t>
    </rPh>
    <rPh sb="53" eb="55">
      <t>はんえい</t>
    </rPh>
    <phoneticPr fontId="79" type="Hiragana"/>
  </si>
  <si>
    <t>(5の2)</t>
  </si>
  <si>
    <t>軍用化学製剤用細胞株他</t>
  </si>
  <si>
    <t>監視用方向探知器等</t>
  </si>
  <si>
    <t>(10)</t>
  </si>
  <si>
    <t>IF(AE100="■","□",IF(AP108=7,"■","□"))</t>
  </si>
  <si>
    <t>(5の3)</t>
  </si>
  <si>
    <t>無線通信傍受装置等</t>
  </si>
  <si>
    <r>
      <t>実験等において、</t>
    </r>
    <r>
      <rPr>
        <b/>
        <sz val="12"/>
        <color rgb="FFFF0000"/>
        <rFont val="ＭＳ Ｐゴシック"/>
        <family val="3"/>
        <charset val="128"/>
      </rPr>
      <t>特定の化合物や素材、生物試料等を作成する原理や具体的な方法を教授する。</t>
    </r>
    <rPh sb="11" eb="14">
      <t>カゴウブツ</t>
    </rPh>
    <rPh sb="28" eb="30">
      <t>ゲンリ</t>
    </rPh>
    <rPh sb="31" eb="34">
      <t>グタイテキ</t>
    </rPh>
    <rPh sb="38" eb="40">
      <t>キョウジュ</t>
    </rPh>
    <phoneticPr fontId="20"/>
  </si>
  <si>
    <t>(5の4)</t>
  </si>
  <si>
    <t>磁力計・水中電場センサー・磁場勾配計・校正装置他</t>
  </si>
  <si>
    <t>(41)</t>
  </si>
  <si>
    <t xml:space="preserve">たんぱく系物質、変性でん粉、膠着剤及び酵素  </t>
  </si>
  <si>
    <t>受信機能のみで電波等の干渉を観測する位置探知装置</t>
  </si>
  <si>
    <t>　ア　研究室等の現況確認</t>
  </si>
  <si>
    <t>(18)</t>
  </si>
  <si>
    <t>(12)</t>
  </si>
  <si>
    <t>1-2ロ</t>
  </si>
  <si>
    <t>輸出管理では、基本的に規制される貨物とその貨物に係る仕様及び技術を設定して規制を掛けています。従って、技術を提供する場合は、原則として当該技術によって製造されうる貨物 (大学では「成果有体物となりうるモノ」) を想定して手続きを進める必要があります。</t>
    <rPh sb="21" eb="23">
      <t>カモツ</t>
    </rPh>
    <rPh sb="24" eb="25">
      <t>カカ</t>
    </rPh>
    <rPh sb="28" eb="29">
      <t>オヨ</t>
    </rPh>
    <rPh sb="30" eb="32">
      <t>ギジュツ</t>
    </rPh>
    <rPh sb="54" eb="56">
      <t>テイキョウ</t>
    </rPh>
    <rPh sb="58" eb="60">
      <t>バアイ</t>
    </rPh>
    <rPh sb="62" eb="64">
      <t>ゲンソク</t>
    </rPh>
    <rPh sb="67" eb="69">
      <t>トウガイ</t>
    </rPh>
    <rPh sb="69" eb="71">
      <t>ギジュツ</t>
    </rPh>
    <rPh sb="75" eb="77">
      <t>セイゾウ</t>
    </rPh>
    <rPh sb="81" eb="83">
      <t>カモツ</t>
    </rPh>
    <rPh sb="85" eb="87">
      <t>ダイガク</t>
    </rPh>
    <rPh sb="90" eb="92">
      <t>セイカ</t>
    </rPh>
    <rPh sb="92" eb="95">
      <t>ユウタイブツ</t>
    </rPh>
    <phoneticPr fontId="20"/>
  </si>
  <si>
    <t>(5の5)</t>
  </si>
  <si>
    <t xml:space="preserve">　注）
</t>
  </si>
  <si>
    <t>輸出管理では、基本的に貨物とその貨物に係る技術を設定して規制を掛けています。従って、技術を提供する場合、当該技術によって製造されうる貨物 (大学では「成果有体物となりうるモノ」) を想定して手続きを進める必要があります。</t>
  </si>
  <si>
    <t>インターネット通信監視装置等</t>
  </si>
  <si>
    <t xml:space="preserve">アイソスタチックプレス </t>
  </si>
  <si>
    <t>工作機械その他の装置であって、次に掲げるもの又はその部分品</t>
  </si>
  <si>
    <t>(13)</t>
  </si>
  <si>
    <t>(23)</t>
  </si>
  <si>
    <t>ニッケル及びその製品</t>
  </si>
  <si>
    <t>(13の2)</t>
  </si>
  <si>
    <t>懸念国及び国連武器禁輸国・地域及び
外国ユーザーリスト (通常兵器) 関連</t>
    <rPh sb="15" eb="16">
      <t>およ</t>
    </rPh>
    <rPh sb="18" eb="20">
      <t>がいこく</t>
    </rPh>
    <rPh sb="29" eb="33">
      <t>つうじょうへいき</t>
    </rPh>
    <rPh sb="35" eb="37">
      <t>かんれん</t>
    </rPh>
    <phoneticPr fontId="79" type="Hiragana"/>
  </si>
  <si>
    <t>暗号装置等</t>
  </si>
  <si>
    <t>クロルアルカリ電解槽（水銀電解槽、隔膜電解槽又はイオン交換膜電解槽を含む。以下同じ。）</t>
  </si>
  <si>
    <t>(14)</t>
  </si>
  <si>
    <t>購入先企業や製造元、もしくは通関業者等に調べてもらう。</t>
    <rPh sb="0" eb="3">
      <t>こうに</t>
    </rPh>
    <rPh sb="3" eb="5">
      <t>きぎょう</t>
    </rPh>
    <rPh sb="6" eb="9">
      <t>せいぞ</t>
    </rPh>
    <rPh sb="14" eb="16">
      <t>つうかん</t>
    </rPh>
    <rPh sb="16" eb="18">
      <t>ぎょうしゃ</t>
    </rPh>
    <rPh sb="18" eb="19">
      <t>とう</t>
    </rPh>
    <rPh sb="20" eb="21">
      <t>しら</t>
    </rPh>
    <phoneticPr fontId="79" type="Hiragana"/>
  </si>
  <si>
    <t>ロケット・ＵＡＶ発射台・支援装置</t>
  </si>
  <si>
    <t>(15)</t>
  </si>
  <si>
    <t>機微品目</t>
  </si>
  <si>
    <t>(9)（削除）</t>
  </si>
  <si>
    <t xml:space="preserve">ニッケル合金又はチタン合金 </t>
  </si>
  <si>
    <r>
      <t>受入予定者の出身国は、</t>
    </r>
    <r>
      <rPr>
        <b/>
        <sz val="12"/>
        <color rgb="FFFF0000"/>
        <rFont val="ＭＳ Ｐゴシック"/>
        <family val="3"/>
        <charset val="128"/>
      </rPr>
      <t xml:space="preserve">グループA </t>
    </r>
    <r>
      <rPr>
        <b/>
        <sz val="12"/>
        <rFont val="ＭＳ Ｐゴシック"/>
        <family val="3"/>
        <charset val="128"/>
      </rPr>
      <t>(旧ホワイト国)</t>
    </r>
    <r>
      <rPr>
        <sz val="12"/>
        <rFont val="ＭＳ Ｐゴシック"/>
        <family val="3"/>
        <charset val="128"/>
      </rPr>
      <t>である。</t>
    </r>
    <rPh sb="0" eb="2">
      <t>ウケイレ</t>
    </rPh>
    <rPh sb="2" eb="5">
      <t>ヨテイシャ</t>
    </rPh>
    <rPh sb="6" eb="8">
      <t>シュッシン</t>
    </rPh>
    <rPh sb="8" eb="9">
      <t>コク</t>
    </rPh>
    <rPh sb="18" eb="19">
      <t>キュウ</t>
    </rPh>
    <rPh sb="23" eb="24">
      <t>コク</t>
    </rPh>
    <phoneticPr fontId="20"/>
  </si>
  <si>
    <t xml:space="preserve">耐食性の熱交換器又は凝縮器 </t>
  </si>
  <si>
    <t>ふっ素製造用電解槽</t>
  </si>
  <si>
    <t>(16)</t>
  </si>
  <si>
    <t>火薬・爆薬成分、添加剤・前駆物質</t>
  </si>
  <si>
    <t xml:space="preserve">ジャイロスコープ </t>
  </si>
  <si>
    <t>(17)</t>
  </si>
  <si>
    <t>(18の2）</t>
  </si>
  <si>
    <t xml:space="preserve"> しごきスピニング加工機 </t>
  </si>
  <si>
    <t>光検出器・冷却器等</t>
  </si>
  <si>
    <t xml:space="preserve">ミサイル </t>
  </si>
  <si>
    <t xml:space="preserve">②
</t>
  </si>
  <si>
    <t>すべての製造工程</t>
  </si>
  <si>
    <t>(20)</t>
  </si>
  <si>
    <t>レーザーマイクロフォン</t>
  </si>
  <si>
    <t>チタン・ニッケルなどの合金・粉、製造装置</t>
  </si>
  <si>
    <t>魚並びに甲殻類、軟体動物及びその他の水棲無脊椎動物</t>
  </si>
  <si>
    <t>重要</t>
    <rPh sb="0" eb="2">
      <t>ジュウヨウ</t>
    </rPh>
    <phoneticPr fontId="20"/>
  </si>
  <si>
    <t>火薬又は爆薬の安定剤</t>
  </si>
  <si>
    <t>センサー用の光ファイバー</t>
  </si>
  <si>
    <t>(21)</t>
  </si>
  <si>
    <r>
      <t>　</t>
    </r>
    <r>
      <rPr>
        <b/>
        <sz val="16"/>
        <rFont val="ＭＳ Ｐゴシック"/>
        <family val="3"/>
        <charset val="128"/>
      </rPr>
      <t>　　　　　事前確認シート〔学生，教員，研究者，訪問者等及び特定類型該当者〕　受入用</t>
    </r>
    <rPh sb="6" eb="8">
      <t>ジゼン</t>
    </rPh>
    <rPh sb="8" eb="10">
      <t>カクニン</t>
    </rPh>
    <rPh sb="17" eb="19">
      <t>キョウイン</t>
    </rPh>
    <rPh sb="24" eb="27">
      <t>ホウモンシャ</t>
    </rPh>
    <rPh sb="27" eb="28">
      <t>トウ</t>
    </rPh>
    <rPh sb="28" eb="29">
      <t>オヨ</t>
    </rPh>
    <rPh sb="30" eb="32">
      <t>トクテイ</t>
    </rPh>
    <rPh sb="32" eb="34">
      <t>ルイケイ</t>
    </rPh>
    <rPh sb="34" eb="37">
      <t>ガイトウシャ</t>
    </rPh>
    <rPh sb="39" eb="41">
      <t>ウケイレ</t>
    </rPh>
    <rPh sb="41" eb="42">
      <t>ヨウ</t>
    </rPh>
    <phoneticPr fontId="20"/>
  </si>
  <si>
    <t>高速度撮影可能なカメラ等</t>
  </si>
  <si>
    <t>(22)</t>
  </si>
  <si>
    <t>◎</t>
  </si>
  <si>
    <t>反射鏡</t>
  </si>
  <si>
    <t>複合材料製造装置等</t>
  </si>
  <si>
    <t>宇宙用光学部品等</t>
  </si>
  <si>
    <t>b.研究対象か</t>
  </si>
  <si>
    <t>(24)</t>
  </si>
  <si>
    <t>ジャイロスコープ又はその部分品</t>
  </si>
  <si>
    <t xml:space="preserve">留学生等に予定される対応
</t>
  </si>
  <si>
    <t>光学器械又は光学部品の制御装置</t>
  </si>
  <si>
    <t>B</t>
  </si>
  <si>
    <t>(24の2)</t>
  </si>
  <si>
    <t>(48)</t>
  </si>
  <si>
    <t>博士研究員</t>
    <rPh sb="0" eb="5">
      <t>ハカセケンキュウイン</t>
    </rPh>
    <phoneticPr fontId="20"/>
  </si>
  <si>
    <t>(7の2)</t>
  </si>
  <si>
    <t>　イ　留学生等に予定される対応</t>
  </si>
  <si>
    <t>通常兵器</t>
  </si>
  <si>
    <t>　　ただし、①～③に該当する研究であっても、実験等において、ア～エに該当する資機材の製造等技術の提供を含んでいる場合があります。この場合は、包括ルール適用による確認事項の省略をせず、様式1-2の判断手順に従った確認が必要です。</t>
    <rPh sb="42" eb="44">
      <t>セイゾウ</t>
    </rPh>
    <rPh sb="44" eb="45">
      <t>トウ</t>
    </rPh>
    <rPh sb="70" eb="72">
      <t>ホウカツ</t>
    </rPh>
    <rPh sb="75" eb="77">
      <t>テキヨウ</t>
    </rPh>
    <rPh sb="80" eb="82">
      <t>カクニン</t>
    </rPh>
    <rPh sb="82" eb="84">
      <t>ジコウ</t>
    </rPh>
    <rPh sb="85" eb="87">
      <t>ショウリャク</t>
    </rPh>
    <rPh sb="91" eb="93">
      <t>ヨウシキ</t>
    </rPh>
    <rPh sb="97" eb="99">
      <t>ハンダン</t>
    </rPh>
    <rPh sb="99" eb="101">
      <t>テジュン</t>
    </rPh>
    <rPh sb="102" eb="103">
      <t>シタガ</t>
    </rPh>
    <rPh sb="108" eb="110">
      <t>ヒツヨウ</t>
    </rPh>
    <phoneticPr fontId="20"/>
  </si>
  <si>
    <t xml:space="preserve">　第４５類 </t>
  </si>
  <si>
    <t>非球面光学素子</t>
  </si>
  <si>
    <t>(25)</t>
  </si>
  <si>
    <t>学　生</t>
    <rPh sb="0" eb="1">
      <t>ガク</t>
    </rPh>
    <rPh sb="2" eb="3">
      <t>セイ</t>
    </rPh>
    <phoneticPr fontId="20"/>
  </si>
  <si>
    <t xml:space="preserve">真空ポンプ又はその部分品 </t>
  </si>
  <si>
    <t>受入予定者の滞在費用に関する確認</t>
    <rPh sb="0" eb="2">
      <t>ウケイレ</t>
    </rPh>
    <rPh sb="2" eb="5">
      <t>ヨテイシャ</t>
    </rPh>
    <rPh sb="6" eb="9">
      <t>タイザイヒ</t>
    </rPh>
    <rPh sb="9" eb="10">
      <t>ヨウ</t>
    </rPh>
    <rPh sb="11" eb="12">
      <t>カン</t>
    </rPh>
    <rPh sb="14" eb="16">
      <t>カクニン</t>
    </rPh>
    <phoneticPr fontId="20"/>
  </si>
  <si>
    <t xml:space="preserve">②
</t>
  </si>
  <si>
    <t>レーザー発振器等</t>
  </si>
  <si>
    <t xml:space="preserve">履物、帽子、傘、つえ、シート、ステッキ及びむち並びにこれらの部分品、調製羽毛、羽毛製品、造花並びに人髪製品 </t>
  </si>
  <si>
    <t>１．受入教員（提供する側）に関する事項</t>
    <rPh sb="2" eb="3">
      <t>ウ</t>
    </rPh>
    <rPh sb="3" eb="4">
      <t>イ</t>
    </rPh>
    <rPh sb="4" eb="6">
      <t>キョウイン</t>
    </rPh>
    <rPh sb="7" eb="9">
      <t>テイキョウ</t>
    </rPh>
    <rPh sb="11" eb="12">
      <t>ガワ</t>
    </rPh>
    <rPh sb="14" eb="15">
      <t>カン</t>
    </rPh>
    <rPh sb="17" eb="19">
      <t>ジコウ</t>
    </rPh>
    <phoneticPr fontId="20"/>
  </si>
  <si>
    <t>(26)</t>
  </si>
  <si>
    <t>核燃料物質製造用還元剤・酸化剤</t>
  </si>
  <si>
    <t>(8の2)</t>
  </si>
  <si>
    <t>参 　考</t>
  </si>
  <si>
    <t>この表で、「輸出する貨物」又は「提供する技術により製造等されそうな貨物」に関連がありそうな１～１５の項番に見当をつけます。</t>
    <rPh sb="25" eb="27">
      <t>セイゾウ</t>
    </rPh>
    <rPh sb="27" eb="28">
      <t>トウ</t>
    </rPh>
    <rPh sb="33" eb="35">
      <t>カモツ</t>
    </rPh>
    <rPh sb="37" eb="39">
      <t>カンレン</t>
    </rPh>
    <rPh sb="50" eb="52">
      <t>コウバン</t>
    </rPh>
    <rPh sb="53" eb="55">
      <t>ケントウ</t>
    </rPh>
    <phoneticPr fontId="20"/>
  </si>
  <si>
    <r>
      <t>別添</t>
    </r>
    <r>
      <rPr>
        <b/>
        <sz val="24"/>
        <color theme="1"/>
        <rFont val="ＭＳ Ｐゴシック"/>
        <family val="3"/>
        <charset val="128"/>
      </rPr>
      <t>　　　</t>
    </r>
    <r>
      <rPr>
        <b/>
        <sz val="12"/>
        <color theme="1"/>
        <rFont val="ＭＳ Ｐゴシック"/>
        <family val="3"/>
        <charset val="128"/>
      </rPr>
      <t>　　　　</t>
    </r>
    <r>
      <rPr>
        <b/>
        <sz val="24"/>
        <color theme="1"/>
        <rFont val="ＭＳ Ｐゴシック"/>
        <family val="3"/>
        <charset val="128"/>
      </rPr>
      <t>リ　ス　ト　規　制　項　目　確　認　表</t>
    </r>
    <r>
      <rPr>
        <b/>
        <sz val="12"/>
        <color theme="1"/>
        <rFont val="ＭＳ Ｐゴシック"/>
        <family val="3"/>
        <charset val="128"/>
      </rPr>
      <t>　　　※様式１－１及び様式１－２用</t>
    </r>
    <rPh sb="0" eb="2">
      <t>ベッテン</t>
    </rPh>
    <rPh sb="15" eb="16">
      <t>キ</t>
    </rPh>
    <rPh sb="17" eb="18">
      <t>セイ</t>
    </rPh>
    <rPh sb="19" eb="20">
      <t>コウ</t>
    </rPh>
    <rPh sb="21" eb="22">
      <t>メ</t>
    </rPh>
    <rPh sb="23" eb="24">
      <t>アキラ</t>
    </rPh>
    <rPh sb="25" eb="26">
      <t>シノブ</t>
    </rPh>
    <rPh sb="27" eb="28">
      <t>ヒョウ</t>
    </rPh>
    <rPh sb="32" eb="34">
      <t>ヨウシキ</t>
    </rPh>
    <rPh sb="37" eb="38">
      <t>オヨ</t>
    </rPh>
    <rPh sb="39" eb="41">
      <t>ヨウシキ</t>
    </rPh>
    <rPh sb="44" eb="45">
      <t>ヨウ</t>
    </rPh>
    <phoneticPr fontId="20"/>
  </si>
  <si>
    <t>(10の2)</t>
  </si>
  <si>
    <t>半導体基板</t>
  </si>
  <si>
    <t>・web等で公表の場合　　　　</t>
    <rPh sb="4" eb="5">
      <t>トウ</t>
    </rPh>
    <phoneticPr fontId="20"/>
  </si>
  <si>
    <t>(9の2)</t>
  </si>
  <si>
    <t>本部確認を要する。</t>
  </si>
  <si>
    <t>水中検知装置装置・検査装置等</t>
  </si>
  <si>
    <t>重力計・重力勾配計</t>
  </si>
  <si>
    <r>
      <t>不明又は非該当</t>
    </r>
    <r>
      <rPr>
        <sz val="11"/>
        <rFont val="ＭＳ Ｐゴシック"/>
        <family val="3"/>
        <charset val="128"/>
      </rPr>
      <t xml:space="preserve">の場合は
</t>
    </r>
    <r>
      <rPr>
        <sz val="12"/>
        <rFont val="ＭＳ Ｐゴシック"/>
        <family val="3"/>
        <charset val="128"/>
      </rPr>
      <t>②</t>
    </r>
    <r>
      <rPr>
        <sz val="11"/>
        <color indexed="8"/>
        <rFont val="ＭＳ Ｐゴシック"/>
        <family val="3"/>
        <charset val="128"/>
      </rPr>
      <t>に進んでください。</t>
    </r>
    <rPh sb="8" eb="10">
      <t>バアイ</t>
    </rPh>
    <phoneticPr fontId="20"/>
  </si>
  <si>
    <t>レーダー等</t>
  </si>
  <si>
    <t>重力計製造装置・校正装置</t>
  </si>
  <si>
    <r>
      <t>b</t>
    </r>
    <r>
      <rPr>
        <sz val="12"/>
        <color theme="1"/>
        <rFont val="ＭＳ Ｐゴシック"/>
        <family val="3"/>
        <charset val="128"/>
      </rPr>
      <t>.研究対象か</t>
    </r>
  </si>
  <si>
    <t>(36)</t>
  </si>
  <si>
    <t>その他のもの（記録装置を有するもの）</t>
  </si>
  <si>
    <t>加速度計等</t>
  </si>
  <si>
    <t>(50)</t>
  </si>
  <si>
    <t>穀粉、加工穀物、麦芽、でん粉、イヌリン及び小麦グルテン</t>
  </si>
  <si>
    <t>ジャイロスコープ等</t>
  </si>
  <si>
    <t xml:space="preserve">【製造等技術】
</t>
    <rPh sb="3" eb="4">
      <t>トウ</t>
    </rPh>
    <phoneticPr fontId="20"/>
  </si>
  <si>
    <t xml:space="preserve">　第１４類 </t>
  </si>
  <si>
    <t>慣性航行装置</t>
  </si>
  <si>
    <t>粉末状の金属燃料</t>
  </si>
  <si>
    <t>　　　経済産業省HP （貨物・技術のマトリクス表）　　　　</t>
  </si>
  <si>
    <t xml:space="preserve">高周波用のオシロスコープ及び波形記憶装置 </t>
  </si>
  <si>
    <t>ジャイロ天測航法装置、衛星航法システム、電波受信機、航空機用高度計等</t>
  </si>
  <si>
    <r>
      <t>本欄は、技術の提供をする相手方が</t>
    </r>
    <r>
      <rPr>
        <b/>
        <sz val="11"/>
        <color rgb="FFFF0000"/>
        <rFont val="ＭＳ Ｐゴシック"/>
        <family val="3"/>
        <charset val="128"/>
      </rPr>
      <t>個人で居住者（居住者となる予定の者を含む。）の場合</t>
    </r>
    <r>
      <rPr>
        <b/>
        <sz val="11"/>
        <rFont val="ＭＳ Ｐゴシック"/>
        <family val="3"/>
        <charset val="128"/>
      </rPr>
      <t>に</t>
    </r>
    <r>
      <rPr>
        <b/>
        <sz val="11"/>
        <color theme="1"/>
        <rFont val="ＭＳ Ｐゴシック"/>
        <family val="3"/>
        <charset val="128"/>
      </rPr>
      <t>記入してください。
相手先が法人等の個人ではない場合は記入しないでください。</t>
    </r>
    <rPh sb="14" eb="15">
      <t>カタ</t>
    </rPh>
    <rPh sb="19" eb="22">
      <t>キョジュウシャ</t>
    </rPh>
    <rPh sb="23" eb="25">
      <t>キョジュウ</t>
    </rPh>
    <rPh sb="25" eb="26">
      <t>モノ</t>
    </rPh>
    <rPh sb="29" eb="31">
      <t>ヨテイ</t>
    </rPh>
    <rPh sb="32" eb="33">
      <t>モノ</t>
    </rPh>
    <rPh sb="34" eb="35">
      <t>フク</t>
    </rPh>
    <rPh sb="39" eb="41">
      <t>バアイ</t>
    </rPh>
    <phoneticPr fontId="20"/>
  </si>
  <si>
    <t>(1)から(4の2)までの試験・製造装置他</t>
  </si>
  <si>
    <t xml:space="preserve">炭素繊維・ガラス繊維・アラミド繊維 </t>
  </si>
  <si>
    <t>海洋関連</t>
  </si>
  <si>
    <t xml:space="preserve">鉄鋼製品 </t>
  </si>
  <si>
    <t>(27)</t>
  </si>
  <si>
    <t>(28)</t>
  </si>
  <si>
    <t>第８９類</t>
  </si>
  <si>
    <t>大気から遮断された状態で使用することができる動力装置</t>
  </si>
  <si>
    <t>11　※</t>
  </si>
  <si>
    <t>(29)</t>
  </si>
  <si>
    <t>※
　</t>
  </si>
  <si>
    <t>(44)</t>
  </si>
  <si>
    <t>第８７類</t>
  </si>
  <si>
    <t>水中用の照明装置</t>
  </si>
  <si>
    <t>(31)</t>
  </si>
  <si>
    <t>センター長</t>
    <rPh sb="4" eb="5">
      <t>チョウ</t>
    </rPh>
    <phoneticPr fontId="20"/>
  </si>
  <si>
    <t>水中ロボット</t>
  </si>
  <si>
    <t>コーティング装置等</t>
  </si>
  <si>
    <t>第９５類</t>
  </si>
  <si>
    <t>(32)</t>
  </si>
  <si>
    <t>密閉動力装置</t>
    <rPh sb="0" eb="2">
      <t>ミッペイ</t>
    </rPh>
    <rPh sb="2" eb="4">
      <t>ドウリョク</t>
    </rPh>
    <rPh sb="4" eb="6">
      <t>ソウチ</t>
    </rPh>
    <phoneticPr fontId="20"/>
  </si>
  <si>
    <t>該当</t>
    <rPh sb="0" eb="2">
      <t>ガイトウ</t>
    </rPh>
    <phoneticPr fontId="20"/>
  </si>
  <si>
    <t>(33)</t>
  </si>
  <si>
    <t>回流水槽</t>
  </si>
  <si>
    <t>https://www.hokudai.ac.jp/sangaku/anzen/gakunai/Clear_guidelines_20251119.pdf</t>
  </si>
  <si>
    <t>(34)</t>
  </si>
  <si>
    <t>この項が「はい」の場合、別添「おそれ貨物②」を及び「16項(1)特定品目確認表」を必ず確認し添付してください。</t>
  </si>
  <si>
    <t xml:space="preserve">  元所属機関に同じ</t>
  </si>
  <si>
    <t>浮力材</t>
  </si>
  <si>
    <t>結果欄の初期値は「該当なし」になっていますが、下表で
「有り」等の回答を入力すると、「該当あり」に変わります。</t>
    <rPh sb="0" eb="3">
      <t>けっか</t>
    </rPh>
    <rPh sb="4" eb="7">
      <t>しょきち</t>
    </rPh>
    <rPh sb="9" eb="11">
      <t>がいとう</t>
    </rPh>
    <rPh sb="28" eb="29">
      <t>あ</t>
    </rPh>
    <rPh sb="31" eb="32">
      <t>とう</t>
    </rPh>
    <rPh sb="33" eb="35">
      <t>かいとう</t>
    </rPh>
    <rPh sb="36" eb="38">
      <t>にゅうりょく</t>
    </rPh>
    <rPh sb="43" eb="45">
      <t>がいとう</t>
    </rPh>
    <rPh sb="49" eb="50">
      <t>か</t>
    </rPh>
    <phoneticPr fontId="79" type="Hiragana"/>
  </si>
  <si>
    <t>選択してください</t>
    <rPh sb="0" eb="2">
      <t>センタク</t>
    </rPh>
    <phoneticPr fontId="20"/>
  </si>
  <si>
    <t xml:space="preserve">鉄道用又は軌道用の機関車及び車両並びにこれらの部分品、鉄道又は軌道の線路用装備品及びその部分品並びに機械式交通信号用機器（電気機械式のものを含む。） </t>
  </si>
  <si>
    <t>数値制御を行うことができる工作機械</t>
  </si>
  <si>
    <t>(35)</t>
  </si>
  <si>
    <t>(次ページに続く)</t>
  </si>
  <si>
    <t>閉鎖・半閉鎖回路式自給式潜水用具</t>
  </si>
  <si>
    <t>事前確認０の①が「特定類型に該当」である。</t>
  </si>
  <si>
    <t>防潜網・魚雷防御網他</t>
  </si>
  <si>
    <t>(35の2)</t>
  </si>
  <si>
    <t>鉄道用及び軌道用以外の車両並びにその部分品及び附属品</t>
  </si>
  <si>
    <t>妨害用水中音響装置</t>
  </si>
  <si>
    <t>振動防止用液体</t>
  </si>
  <si>
    <t xml:space="preserve">人造黒鉛 </t>
  </si>
  <si>
    <t>推進装置</t>
  </si>
  <si>
    <t>注)　① a、b の２項目は表の全品目を、 ② a は① a で保有が確認された品目を、② b は該当する懸念区分の品目に対して確認してください。</t>
  </si>
  <si>
    <r>
      <t>提供する授業は、次の</t>
    </r>
    <r>
      <rPr>
        <b/>
        <sz val="12"/>
        <color rgb="FFFF0000"/>
        <rFont val="ＭＳ Ｐゴシック"/>
        <family val="3"/>
        <charset val="128"/>
      </rPr>
      <t>①及び②の双方を満たす</t>
    </r>
    <r>
      <rPr>
        <sz val="12"/>
        <color indexed="8"/>
        <rFont val="ＭＳ Ｐゴシック"/>
        <family val="3"/>
        <charset val="128"/>
      </rPr>
      <t>授業科目である。</t>
    </r>
    <rPh sb="0" eb="2">
      <t>テイキョウ</t>
    </rPh>
    <rPh sb="4" eb="6">
      <t>ジュギョウ</t>
    </rPh>
    <rPh sb="8" eb="9">
      <t>ツギ</t>
    </rPh>
    <rPh sb="11" eb="12">
      <t>オヨ</t>
    </rPh>
    <rPh sb="15" eb="17">
      <t>ソウホウ</t>
    </rPh>
    <rPh sb="18" eb="19">
      <t>ミ</t>
    </rPh>
    <rPh sb="21" eb="23">
      <t>ジュギョウ</t>
    </rPh>
    <rPh sb="23" eb="25">
      <t>カモク</t>
    </rPh>
    <phoneticPr fontId="20"/>
  </si>
  <si>
    <t>ガスタービンエンジン等</t>
  </si>
  <si>
    <t>レーダー又はその部分品</t>
  </si>
  <si>
    <t>動物性生産品（他の類に該当するものを除く。）</t>
  </si>
  <si>
    <t>(39)</t>
  </si>
  <si>
    <t>部分品（第8802.60項又は第88.06項の物品のものに限る。）</t>
  </si>
  <si>
    <t>ジェットミル・粉末金属製造装置等</t>
  </si>
  <si>
    <t>下表による確認の結果</t>
    <rPh sb="5" eb="7">
      <t>かくにん</t>
    </rPh>
    <rPh sb="8" eb="10">
      <t>けっか</t>
    </rPh>
    <phoneticPr fontId="79" type="Hiragana"/>
  </si>
  <si>
    <t>人工衛星・宇宙開発用飛しょう体等</t>
  </si>
  <si>
    <t xml:space="preserve">生きている樹木その他の植物及びりん茎、根その他これらに類する物品並びに切花及び装飾用の葉 </t>
  </si>
  <si>
    <t>スポンジチタンの製造に係る技術（マグネシウム還元法により塩化チタンからチタンを分離する工程において圧力若しくは温度を制御する技術又は当該チタンを破砕し梱包する工程に係る技術に限る。）</t>
  </si>
  <si>
    <t>アイソスタチックプレス・制御装置</t>
  </si>
  <si>
    <t>(40)</t>
  </si>
  <si>
    <t>チタン・アルミニウム合金成形工具</t>
  </si>
  <si>
    <t>(2の2)</t>
  </si>
  <si>
    <t xml:space="preserve">武器及び銃砲弾並びにこれらの部分品及び附属品 
 </t>
  </si>
  <si>
    <t>人工衛星等の制御装置等</t>
  </si>
  <si>
    <t>a
　</t>
  </si>
  <si>
    <t>⑪</t>
  </si>
  <si>
    <t xml:space="preserve">　　※
</t>
  </si>
  <si>
    <t>職名</t>
    <rPh sb="0" eb="2">
      <t>ショクメイ</t>
    </rPh>
    <phoneticPr fontId="20"/>
  </si>
  <si>
    <t>ロケット推進装置等</t>
  </si>
  <si>
    <t>(42)</t>
  </si>
  <si>
    <t>(45)</t>
  </si>
  <si>
    <t xml:space="preserve">放射線測定器 </t>
  </si>
  <si>
    <t xml:space="preserve">(4)
</t>
  </si>
  <si>
    <t xml:space="preserve">天然又は養殖の真珠、貴石、半貴石、貴金属及び貴金属を張つた金属並びにこれらの製品、身辺用模造細貨類並びに貨幣 </t>
  </si>
  <si>
    <t>無人航空機等</t>
  </si>
  <si>
    <t>(43)</t>
  </si>
  <si>
    <r>
      <t>　　リスト規制は、秘匿性の有る高度で先端的な「モノ」の製造等技術を規制しているともいえますが、それら製造等技術と関連する理系分野であっても「公知の技術」や「基礎科学分野の技術」である場合などを</t>
    </r>
    <r>
      <rPr>
        <b/>
        <sz val="12"/>
        <color indexed="8"/>
        <rFont val="ＭＳ Ｐゴシック"/>
        <family val="3"/>
        <charset val="128"/>
      </rPr>
      <t>リスト規制の例外</t>
    </r>
    <r>
      <rPr>
        <sz val="12"/>
        <color indexed="8"/>
        <rFont val="ＭＳ Ｐゴシック"/>
        <family val="3"/>
        <charset val="128"/>
      </rPr>
      <t>としている他、製造等技術に関連しない文系分野が規制の対象外となっています。
　　経済産業省が大学向けに作成している「安全保障貿易管理に係る機微技術管理ガイダンス改訂第四版(2022.4)」に示された事前確認シートの様式例では、前述のリスト規制の例外に加え、</t>
    </r>
    <r>
      <rPr>
        <b/>
        <sz val="12"/>
        <color indexed="8"/>
        <rFont val="ＭＳ Ｐゴシック"/>
        <family val="3"/>
        <charset val="128"/>
      </rPr>
      <t>製造等技術に関連しない学問分野</t>
    </r>
    <r>
      <rPr>
        <sz val="12"/>
        <color indexed="8"/>
        <rFont val="ＭＳ Ｐゴシック"/>
        <family val="3"/>
        <charset val="128"/>
      </rPr>
      <t>として、</t>
    </r>
    <r>
      <rPr>
        <b/>
        <sz val="12"/>
        <color indexed="8"/>
        <rFont val="ＭＳ Ｐゴシック"/>
        <family val="3"/>
        <charset val="128"/>
      </rPr>
      <t>①学部や講義のみの課程</t>
    </r>
    <r>
      <rPr>
        <sz val="12"/>
        <color indexed="8"/>
        <rFont val="ＭＳ Ｐゴシック"/>
        <family val="3"/>
        <charset val="128"/>
      </rPr>
      <t>、</t>
    </r>
    <r>
      <rPr>
        <b/>
        <sz val="12"/>
        <color indexed="8"/>
        <rFont val="ＭＳ Ｐゴシック"/>
        <family val="3"/>
        <charset val="128"/>
      </rPr>
      <t>②人文・社会科学系の分野</t>
    </r>
    <r>
      <rPr>
        <sz val="12"/>
        <color indexed="8"/>
        <rFont val="ＭＳ Ｐゴシック"/>
        <family val="3"/>
        <charset val="128"/>
      </rPr>
      <t>を精査確認対象から除外する例示をしている他、</t>
    </r>
    <r>
      <rPr>
        <b/>
        <sz val="12"/>
        <color indexed="8"/>
        <rFont val="ＭＳ Ｐゴシック"/>
        <family val="3"/>
        <charset val="128"/>
      </rPr>
      <t>③理系の特定分野を重点確認分野として指定し、それ以外の分野の確認を軽減</t>
    </r>
    <r>
      <rPr>
        <sz val="12"/>
        <color indexed="8"/>
        <rFont val="ＭＳ Ｐゴシック"/>
        <family val="3"/>
        <charset val="128"/>
      </rPr>
      <t>する方法なども例示され、各大学の工夫可能な余地があることを示唆しています。また、これらの軽減措置は、2025.10に示された改訂第五版においても踏襲されているところです。</t>
    </r>
    <rPh sb="29" eb="30">
      <t>トウ</t>
    </rPh>
    <rPh sb="109" eb="110">
      <t>ホカ</t>
    </rPh>
    <rPh sb="113" eb="114">
      <t>トウ</t>
    </rPh>
    <rPh sb="117" eb="119">
      <t>カンレン</t>
    </rPh>
    <rPh sb="124" eb="126">
      <t>ブンヤ</t>
    </rPh>
    <rPh sb="187" eb="188">
      <t>ヨン</t>
    </rPh>
    <rPh sb="199" eb="200">
      <t>シメ</t>
    </rPh>
    <rPh sb="211" eb="213">
      <t>ヨウシキ</t>
    </rPh>
    <rPh sb="234" eb="235">
      <t>トウ</t>
    </rPh>
    <rPh sb="238" eb="240">
      <t>カンレン</t>
    </rPh>
    <rPh sb="243" eb="245">
      <t>ガクモン</t>
    </rPh>
    <rPh sb="245" eb="247">
      <t>ブンヤ</t>
    </rPh>
    <rPh sb="276" eb="278">
      <t>セイサ</t>
    </rPh>
    <rPh sb="278" eb="280">
      <t>カクニン</t>
    </rPh>
    <rPh sb="280" eb="282">
      <t>タイショウ</t>
    </rPh>
    <rPh sb="284" eb="286">
      <t>ジョガイ</t>
    </rPh>
    <rPh sb="288" eb="290">
      <t>レイジ</t>
    </rPh>
    <rPh sb="295" eb="296">
      <t>ホカ</t>
    </rPh>
    <rPh sb="298" eb="300">
      <t>リケイ</t>
    </rPh>
    <rPh sb="306" eb="308">
      <t>ジュウテン</t>
    </rPh>
    <rPh sb="308" eb="310">
      <t>カクニン</t>
    </rPh>
    <rPh sb="310" eb="312">
      <t>ブンヤ</t>
    </rPh>
    <rPh sb="315" eb="317">
      <t>シテイ</t>
    </rPh>
    <rPh sb="321" eb="323">
      <t>イガイ</t>
    </rPh>
    <rPh sb="324" eb="326">
      <t>ブンヤ</t>
    </rPh>
    <rPh sb="327" eb="329">
      <t>カクニン</t>
    </rPh>
    <rPh sb="330" eb="332">
      <t>ケイゲン</t>
    </rPh>
    <rPh sb="361" eb="363">
      <t>シサ</t>
    </rPh>
    <rPh sb="376" eb="378">
      <t>ケイゲン</t>
    </rPh>
    <rPh sb="378" eb="380">
      <t>ソチ</t>
    </rPh>
    <rPh sb="404" eb="406">
      <t>トウシュウ</t>
    </rPh>
    <phoneticPr fontId="20"/>
  </si>
  <si>
    <t>結果欄の初期値は「該当なし」になっています。下表で「有り」等の回答を入力すると、「該当あり」に変わります。</t>
  </si>
  <si>
    <r>
      <t>該当貨物のHSコードが</t>
    </r>
    <r>
      <rPr>
        <sz val="11"/>
        <rFont val="ＭＳ Ｐゴシック"/>
        <family val="3"/>
        <charset val="128"/>
      </rPr>
      <t>判明しているときは記入してください。</t>
    </r>
    <rPh sb="0" eb="2">
      <t>がいとう</t>
    </rPh>
    <rPh sb="2" eb="4">
      <t>かもつ</t>
    </rPh>
    <rPh sb="11" eb="13">
      <t>はんめい</t>
    </rPh>
    <rPh sb="20" eb="22">
      <t>きにゅう</t>
    </rPh>
    <phoneticPr fontId="79" type="Hiragana"/>
  </si>
  <si>
    <t>レニウム等の一次製品</t>
  </si>
  <si>
    <t>　（表１）核兵器等の開発等に用いられるおそれの強い貨物例</t>
  </si>
  <si>
    <t>その他</t>
  </si>
  <si>
    <t>&lt;事前確認４のd&gt;に反映されます</t>
    <rPh sb="10" eb="12">
      <t>はんえい</t>
    </rPh>
    <phoneticPr fontId="79" type="Hiragana"/>
  </si>
  <si>
    <t>(7)、（８）若しくは（１０）の設計・製造・測定装置</t>
  </si>
  <si>
    <t>(47)</t>
  </si>
  <si>
    <t xml:space="preserve">密閉式の発酵槽 </t>
  </si>
  <si>
    <t>懸念される用途区分</t>
  </si>
  <si>
    <t>ディーゼルエンジン等</t>
  </si>
  <si>
    <t>(49)</t>
  </si>
  <si>
    <t>防爆構造の容器</t>
  </si>
  <si>
    <t>トリチウム製造・回収・貯蔵装置</t>
  </si>
  <si>
    <t>自給式潜水用具等</t>
  </si>
  <si>
    <t>15　※</t>
  </si>
  <si>
    <t>税関統計品目表</t>
    <rPh sb="0" eb="2">
      <t>ぜいかん</t>
    </rPh>
    <rPh sb="2" eb="4">
      <t>とうけい</t>
    </rPh>
    <rPh sb="4" eb="7">
      <t>ひんも</t>
    </rPh>
    <phoneticPr fontId="79" type="Hiragana"/>
  </si>
  <si>
    <t>（事業等名</t>
  </si>
  <si>
    <t>学内包括承認ルールの運用</t>
    <rPh sb="0" eb="2">
      <t>ガクナイ</t>
    </rPh>
    <rPh sb="2" eb="4">
      <t>ホウカツ</t>
    </rPh>
    <rPh sb="4" eb="6">
      <t>ショウニン</t>
    </rPh>
    <rPh sb="10" eb="12">
      <t>ウンヨウ</t>
    </rPh>
    <phoneticPr fontId="20"/>
  </si>
  <si>
    <t>(51)</t>
  </si>
  <si>
    <t>ビスマレイミド・芳香族ポリアミドイミド他</t>
  </si>
  <si>
    <t>ノズル</t>
  </si>
  <si>
    <t>(8の3)</t>
  </si>
  <si>
    <t>サーボ弁、ポンプ、ガスタービン</t>
  </si>
  <si>
    <t>ロボット・制御装置等</t>
  </si>
  <si>
    <t>第４０類</t>
  </si>
  <si>
    <t>高速度撮影が可能なカメラ等</t>
  </si>
  <si>
    <t>自家製の場合や、製造元不明などの理由で企業等を頼れないときは、以下の税関ホームページで調べることもできます。</t>
    <rPh sb="0" eb="3">
      <t>じかせい</t>
    </rPh>
    <rPh sb="4" eb="6">
      <t>ばあい</t>
    </rPh>
    <rPh sb="8" eb="11">
      <t>せいぞうもと</t>
    </rPh>
    <rPh sb="11" eb="13">
      <t>ふめい</t>
    </rPh>
    <rPh sb="16" eb="18">
      <t>りゆう</t>
    </rPh>
    <rPh sb="19" eb="22">
      <t>きぎ</t>
    </rPh>
    <rPh sb="23" eb="24">
      <t>たよ</t>
    </rPh>
    <rPh sb="31" eb="33">
      <t>いか</t>
    </rPh>
    <rPh sb="34" eb="36">
      <t>ぜいかん</t>
    </rPh>
    <rPh sb="43" eb="44">
      <t>しら</t>
    </rPh>
    <phoneticPr fontId="79" type="Hiragana"/>
  </si>
  <si>
    <t>催涙剤・くしゃみ剤、これら散布装置等</t>
  </si>
  <si>
    <t xml:space="preserve">耐放射線ロボット </t>
  </si>
  <si>
    <t>炭化けい素等</t>
  </si>
  <si>
    <t>軍用化学製剤の原料、軍用化学製剤と同等の毒性の物質・原料</t>
    <rPh sb="17" eb="19">
      <t>ドウトウ</t>
    </rPh>
    <rPh sb="20" eb="22">
      <t>ドクセイ</t>
    </rPh>
    <rPh sb="23" eb="25">
      <t>ブッシツ</t>
    </rPh>
    <rPh sb="26" eb="28">
      <t>ゲンリョウ</t>
    </rPh>
    <phoneticPr fontId="20"/>
  </si>
  <si>
    <t>受入予定者に提供する予定の技術が、大量破壊兵器等又は通常兵器の開発等に用いられる、又は用いられる疑いがある。</t>
    <rPh sb="6" eb="8">
      <t>テイキョウ</t>
    </rPh>
    <rPh sb="10" eb="12">
      <t>ヨテイ</t>
    </rPh>
    <rPh sb="13" eb="15">
      <t>ギジュツ</t>
    </rPh>
    <rPh sb="17" eb="19">
      <t>タイリョウ</t>
    </rPh>
    <rPh sb="19" eb="21">
      <t>ハカイ</t>
    </rPh>
    <rPh sb="21" eb="24">
      <t>ヘイキナド</t>
    </rPh>
    <rPh sb="24" eb="25">
      <t>マタ</t>
    </rPh>
    <rPh sb="26" eb="28">
      <t>ツウジョウ</t>
    </rPh>
    <rPh sb="28" eb="30">
      <t>ヘイキ</t>
    </rPh>
    <rPh sb="31" eb="33">
      <t>カイハツ</t>
    </rPh>
    <rPh sb="33" eb="34">
      <t>ナド</t>
    </rPh>
    <rPh sb="35" eb="36">
      <t>モチ</t>
    </rPh>
    <rPh sb="41" eb="42">
      <t>マタ</t>
    </rPh>
    <rPh sb="43" eb="44">
      <t>モチ</t>
    </rPh>
    <rPh sb="48" eb="49">
      <t>ウタガ</t>
    </rPh>
    <phoneticPr fontId="20"/>
  </si>
  <si>
    <t>爆発物探知装置</t>
  </si>
  <si>
    <t>。</t>
  </si>
  <si>
    <t>3の2</t>
  </si>
  <si>
    <t>干渉計・圧力測定器・圧力変換器</t>
  </si>
  <si>
    <t>(15の2)</t>
  </si>
  <si>
    <t>別添</t>
  </si>
  <si>
    <t>サンプリングオシロスコープ</t>
  </si>
  <si>
    <t>公開論文名等</t>
    <rPh sb="0" eb="2">
      <t>コウカイ</t>
    </rPh>
    <rPh sb="2" eb="4">
      <t>ロンブン</t>
    </rPh>
    <rPh sb="4" eb="5">
      <t>メイ</t>
    </rPh>
    <rPh sb="5" eb="6">
      <t>トウ</t>
    </rPh>
    <phoneticPr fontId="20"/>
  </si>
  <si>
    <t>簡易爆発装置の妨害装置</t>
  </si>
  <si>
    <t>以下は、参照結果欄を様式１-２で利用。消去しないでください。</t>
    <rPh sb="0" eb="2">
      <t>イカ</t>
    </rPh>
    <rPh sb="19" eb="21">
      <t>ショウキョ</t>
    </rPh>
    <phoneticPr fontId="20"/>
  </si>
  <si>
    <t>「はい」の場合には、下欄の情報例を参考にして、その根拠を明示してください。（記入例は上書きしてください。）</t>
    <rPh sb="10" eb="12">
      <t>シタ</t>
    </rPh>
    <rPh sb="13" eb="16">
      <t>ジョ</t>
    </rPh>
    <phoneticPr fontId="20"/>
  </si>
  <si>
    <t>送信するパルス幅が100ナノ秒以下のレーダー</t>
  </si>
  <si>
    <t>【確認手順】</t>
  </si>
  <si>
    <t>船舶用防音装置</t>
  </si>
  <si>
    <t>前項 a で確認した保有する「装置等」または「物質等」を、受け入れる留学生等に使用させることが想定される場合には、「使用する」を入力してください。なお、「使用する」とした場合には、その利用目的・内容も記載してください。</t>
  </si>
  <si>
    <t>化学兵器</t>
  </si>
  <si>
    <t>無人航空機(ＵＡＶ)・製造装置等</t>
  </si>
  <si>
    <t>・製造 ・・・・・</t>
  </si>
  <si>
    <t>２．</t>
  </si>
  <si>
    <t>・様式１－１に基づく確認の場合</t>
  </si>
  <si>
    <t>１－４事前確認包括</t>
    <rPh sb="3" eb="5">
      <t>ジゼン</t>
    </rPh>
    <rPh sb="5" eb="7">
      <t>カクニン</t>
    </rPh>
    <rPh sb="7" eb="9">
      <t>ホウカツ</t>
    </rPh>
    <phoneticPr fontId="20"/>
  </si>
  <si>
    <t>超電導電磁石</t>
  </si>
  <si>
    <t>品　　　　　　　　　　目</t>
  </si>
  <si>
    <t>有り</t>
    <rPh sb="0" eb="1">
      <t>ア</t>
    </rPh>
    <phoneticPr fontId="20"/>
  </si>
  <si>
    <t>・学術誌・専門誌の場合</t>
  </si>
  <si>
    <t>対象</t>
    <rPh sb="0" eb="2">
      <t>タイショウ</t>
    </rPh>
    <phoneticPr fontId="20"/>
  </si>
  <si>
    <t>兵器製造用機械装置等</t>
  </si>
  <si>
    <t>元所属に同じ　</t>
    <rPh sb="0" eb="1">
      <t>モト</t>
    </rPh>
    <phoneticPr fontId="20"/>
  </si>
  <si>
    <t xml:space="preserve">通常兵器 </t>
    <rPh sb="0" eb="2">
      <t>ツウジョウ</t>
    </rPh>
    <rPh sb="2" eb="4">
      <t>ヘイキ</t>
    </rPh>
    <phoneticPr fontId="20"/>
  </si>
  <si>
    <t>受入予定者は、本国に帰国した後、軍事関連部門や軍需企業に就職(転職)する又はその希望がある。</t>
    <rPh sb="0" eb="1">
      <t>ウ</t>
    </rPh>
    <rPh sb="1" eb="2">
      <t>イ</t>
    </rPh>
    <rPh sb="2" eb="5">
      <t>ヨテイシャ</t>
    </rPh>
    <rPh sb="7" eb="8">
      <t>ホン</t>
    </rPh>
    <rPh sb="8" eb="9">
      <t>クニ</t>
    </rPh>
    <rPh sb="10" eb="12">
      <t>キコク</t>
    </rPh>
    <rPh sb="14" eb="15">
      <t>ノチ</t>
    </rPh>
    <rPh sb="16" eb="18">
      <t>グンジ</t>
    </rPh>
    <rPh sb="18" eb="20">
      <t>カンレン</t>
    </rPh>
    <rPh sb="20" eb="22">
      <t>ブモン</t>
    </rPh>
    <rPh sb="23" eb="25">
      <t>グンジュ</t>
    </rPh>
    <rPh sb="25" eb="27">
      <t>キギョウ</t>
    </rPh>
    <rPh sb="28" eb="30">
      <t>シュウショク</t>
    </rPh>
    <rPh sb="36" eb="37">
      <t>マタ</t>
    </rPh>
    <rPh sb="40" eb="42">
      <t>キボウ</t>
    </rPh>
    <phoneticPr fontId="20"/>
  </si>
  <si>
    <t>通常兵器</t>
    <rPh sb="0" eb="2">
      <t>ツウジョウ</t>
    </rPh>
    <rPh sb="2" eb="4">
      <t>ヘイキ</t>
    </rPh>
    <phoneticPr fontId="20"/>
  </si>
  <si>
    <t>特定類型②</t>
  </si>
  <si>
    <t>第５９類</t>
  </si>
  <si>
    <t xml:space="preserve"> 2に掲げるものの製造用の装置又はその部分品</t>
  </si>
  <si>
    <t>ロケット搭載用電子計算機</t>
  </si>
  <si>
    <t xml:space="preserve">染み込ませ、塗布し、被覆し又は積層した紡織用繊維の織物類及び工業用の紡織用繊維製品  </t>
  </si>
  <si>
    <t>提供する授業（技術）において、先進性を伴う公知で無い製造等技術の提供をする可能性はない。　</t>
    <rPh sb="0" eb="2">
      <t>テイキョウ</t>
    </rPh>
    <rPh sb="4" eb="6">
      <t>ジュギョウ</t>
    </rPh>
    <rPh sb="7" eb="9">
      <t>ギジュツ</t>
    </rPh>
    <rPh sb="28" eb="29">
      <t>トウ</t>
    </rPh>
    <rPh sb="37" eb="40">
      <t>カノウセイ</t>
    </rPh>
    <phoneticPr fontId="20"/>
  </si>
  <si>
    <t>光学レンズの視野方向が0度のものであって、視野角が120度を超えるもの</t>
  </si>
  <si>
    <t>学内包括承認ルールの種類及び内容</t>
    <rPh sb="0" eb="2">
      <t>ガクナイ</t>
    </rPh>
    <rPh sb="2" eb="4">
      <t>ホウカツ</t>
    </rPh>
    <rPh sb="4" eb="6">
      <t>ショウニン</t>
    </rPh>
    <rPh sb="10" eb="12">
      <t>シュルイ</t>
    </rPh>
    <rPh sb="12" eb="13">
      <t>オヨ</t>
    </rPh>
    <rPh sb="14" eb="16">
      <t>ナイヨウ</t>
    </rPh>
    <phoneticPr fontId="20"/>
  </si>
  <si>
    <t>学部レベル</t>
    <rPh sb="0" eb="2">
      <t>ガクブ</t>
    </rPh>
    <phoneticPr fontId="20"/>
  </si>
  <si>
    <t>N</t>
  </si>
  <si>
    <t>作動油として使用することができる液体であって、りん酸とクレゾールとのエステル、りん酸トリス（ジメチルフェニル）又はりん酸トリ－ノルマル－ブチルを含むもの</t>
  </si>
  <si>
    <t>有機繊維、炭素繊維又は無機繊維</t>
  </si>
  <si>
    <t>軸受又はその部分品</t>
  </si>
  <si>
    <t>リチウム同位元素分離用装置等</t>
  </si>
  <si>
    <r>
      <t xml:space="preserve">a 
</t>
    </r>
    <r>
      <rPr>
        <sz val="11"/>
        <color indexed="8"/>
        <rFont val="ＭＳ Ｐゴシック"/>
        <family val="3"/>
        <charset val="128"/>
      </rPr>
      <t>輸出する貨物が含まれる項目</t>
    </r>
  </si>
  <si>
    <t>ウ．</t>
  </si>
  <si>
    <r>
      <t>　</t>
    </r>
    <r>
      <rPr>
        <b/>
        <sz val="11"/>
        <color indexed="8"/>
        <rFont val="ＭＳ Ｐゴシック"/>
        <family val="3"/>
        <charset val="128"/>
      </rPr>
      <t>◎「成果物を生じる又は生じさせうる技術」の考え方の例</t>
    </r>
    <r>
      <rPr>
        <sz val="11"/>
        <color indexed="8"/>
        <rFont val="ＭＳ Ｐゴシック"/>
        <family val="3"/>
        <charset val="128"/>
      </rPr>
      <t>　　　　</t>
    </r>
    <rPh sb="3" eb="6">
      <t>セイカブツ</t>
    </rPh>
    <rPh sb="7" eb="8">
      <t>ショウ</t>
    </rPh>
    <rPh sb="10" eb="11">
      <t>マタ</t>
    </rPh>
    <rPh sb="12" eb="13">
      <t>ショウ</t>
    </rPh>
    <rPh sb="18" eb="20">
      <t>ギジュツ</t>
    </rPh>
    <rPh sb="22" eb="23">
      <t>カンガ</t>
    </rPh>
    <rPh sb="24" eb="25">
      <t>カタ</t>
    </rPh>
    <rPh sb="26" eb="27">
      <t>レイ</t>
    </rPh>
    <phoneticPr fontId="20"/>
  </si>
  <si>
    <t xml:space="preserve">イ </t>
  </si>
  <si>
    <t xml:space="preserve"> 所在国（</t>
  </si>
  <si>
    <t>３．</t>
  </si>
  <si>
    <t xml:space="preserve">化学兵器 </t>
  </si>
  <si>
    <t>ガス遠心分離機ロータ製造装置等</t>
  </si>
  <si>
    <t>ロ</t>
  </si>
  <si>
    <t>明示する根拠は、提供する技術の公開状況及び当該技術情報の全文が特定（検索）できるweb情報を記載するか、お手持ちの該当資料の　pdf　を添付してください。</t>
    <rPh sb="0" eb="2">
      <t>メイジ</t>
    </rPh>
    <rPh sb="4" eb="6">
      <t>コンキョ</t>
    </rPh>
    <rPh sb="15" eb="17">
      <t>コウカイ</t>
    </rPh>
    <rPh sb="17" eb="19">
      <t>ジョウキョウ</t>
    </rPh>
    <rPh sb="19" eb="20">
      <t>オヨ</t>
    </rPh>
    <rPh sb="21" eb="23">
      <t>トウガイ</t>
    </rPh>
    <rPh sb="23" eb="25">
      <t>ギジュツ</t>
    </rPh>
    <rPh sb="25" eb="27">
      <t>ジョウホウ</t>
    </rPh>
    <rPh sb="28" eb="30">
      <t>ゼンブン</t>
    </rPh>
    <rPh sb="43" eb="45">
      <t>ジョウホウ</t>
    </rPh>
    <rPh sb="53" eb="55">
      <t>テモ</t>
    </rPh>
    <rPh sb="57" eb="59">
      <t>ガイトウ</t>
    </rPh>
    <rPh sb="59" eb="61">
      <t>シリョウ</t>
    </rPh>
    <rPh sb="68" eb="70">
      <t>テンプ</t>
    </rPh>
    <phoneticPr fontId="20"/>
  </si>
  <si>
    <t>鏡面仕上げを行うことができる工作機械　（数値制御を行うことができるものを除く。）</t>
  </si>
  <si>
    <t>事前確認３へ</t>
  </si>
  <si>
    <t>測定装置　（工作機械であって、測定装置として使用することができるものを含む。）</t>
  </si>
  <si>
    <t>波形記憶装置</t>
  </si>
  <si>
    <t>　①文系における研究全般
　②理系のうち、数学や統計学など理論が主体となる研究や、農業経済学、環境地理学など文系に近似の領域にある研究
　③理系のうち、臨床研究や疫学、栄養学、看護学、保健学などで、人体あるいは動物の医療・保健等を直接の目的とする研究</t>
    <rPh sb="2" eb="3">
      <t>ブン</t>
    </rPh>
    <rPh sb="8" eb="10">
      <t>ケンキュウ</t>
    </rPh>
    <rPh sb="10" eb="12">
      <t>ゼンパン</t>
    </rPh>
    <rPh sb="15" eb="16">
      <t>リ</t>
    </rPh>
    <rPh sb="24" eb="27">
      <t>トウケイガク</t>
    </rPh>
    <rPh sb="57" eb="59">
      <t>キンジ</t>
    </rPh>
    <rPh sb="60" eb="62">
      <t>リョウイキ</t>
    </rPh>
    <rPh sb="70" eb="71">
      <t>リ</t>
    </rPh>
    <phoneticPr fontId="20"/>
  </si>
  <si>
    <t>懸念欄</t>
    <rPh sb="0" eb="2">
      <t>ケネン</t>
    </rPh>
    <rPh sb="2" eb="3">
      <t>ラン</t>
    </rPh>
    <phoneticPr fontId="20"/>
  </si>
  <si>
    <t>電子部品実装ロボット</t>
  </si>
  <si>
    <t>質量分析計・イオン源</t>
  </si>
  <si>
    <t>遠隔操作のマニピュレーター</t>
  </si>
  <si>
    <t>伝送通信装置又はその部分品</t>
  </si>
  <si>
    <t>核燃料物質分離再生装置等</t>
  </si>
  <si>
    <t>別添</t>
    <rPh sb="0" eb="2">
      <t>ベッテン</t>
    </rPh>
    <phoneticPr fontId="20"/>
  </si>
  <si>
    <t>通信妨害装置又はその部分品</t>
  </si>
  <si>
    <t xml:space="preserve">遠心力釣り合い試験器 </t>
  </si>
  <si>
    <t>【根拠欄に記載する情報例】</t>
  </si>
  <si>
    <t>電波その他の電磁波を発信することなく、電波その他の電磁波の干渉を観測することにより位置を探知することができる装置</t>
  </si>
  <si>
    <r>
      <t>理系の研究分野であるが、理論主体で製造等技術を扱わない又は扱うような実験やフィールドワーク等がない研究である。
　　</t>
    </r>
    <r>
      <rPr>
        <b/>
        <sz val="12"/>
        <rFont val="ＭＳ Ｐゴシック"/>
        <family val="3"/>
        <charset val="128"/>
      </rPr>
      <t>※数学、統計学、理論物理学など具体的な</t>
    </r>
    <r>
      <rPr>
        <b/>
        <sz val="12"/>
        <color rgb="FFFF0000"/>
        <rFont val="ＭＳ Ｐゴシック"/>
        <family val="3"/>
        <charset val="128"/>
      </rPr>
      <t>「モノ」の生産を伴わない理系の学問分野</t>
    </r>
    <r>
      <rPr>
        <b/>
        <sz val="12"/>
        <rFont val="ＭＳ Ｐゴシック"/>
        <family val="3"/>
        <charset val="128"/>
      </rPr>
      <t>が対象</t>
    </r>
    <rPh sb="0" eb="1">
      <t>リ</t>
    </rPh>
    <rPh sb="1" eb="2">
      <t>ケイ</t>
    </rPh>
    <rPh sb="3" eb="5">
      <t>ケンキュウ</t>
    </rPh>
    <rPh sb="5" eb="7">
      <t>ブンヤ</t>
    </rPh>
    <rPh sb="12" eb="14">
      <t>リロン</t>
    </rPh>
    <rPh sb="14" eb="16">
      <t>シュタイ</t>
    </rPh>
    <rPh sb="19" eb="20">
      <t>トウ</t>
    </rPh>
    <rPh sb="29" eb="30">
      <t>アツカ</t>
    </rPh>
    <rPh sb="34" eb="36">
      <t>ジッケン</t>
    </rPh>
    <rPh sb="45" eb="46">
      <t>ナド</t>
    </rPh>
    <rPh sb="59" eb="61">
      <t>スウガク</t>
    </rPh>
    <rPh sb="62" eb="65">
      <t>トウケイガク</t>
    </rPh>
    <rPh sb="66" eb="68">
      <t>リロン</t>
    </rPh>
    <rPh sb="68" eb="70">
      <t>ブツリ</t>
    </rPh>
    <rPh sb="70" eb="71">
      <t>ガク</t>
    </rPh>
    <rPh sb="73" eb="76">
      <t>グタイテキ</t>
    </rPh>
    <rPh sb="82" eb="84">
      <t>セイサン</t>
    </rPh>
    <rPh sb="85" eb="86">
      <t>トモナ</t>
    </rPh>
    <rPh sb="89" eb="91">
      <t>リケイ</t>
    </rPh>
    <rPh sb="92" eb="94">
      <t>ガクモン</t>
    </rPh>
    <rPh sb="94" eb="96">
      <t>ブンヤ</t>
    </rPh>
    <rPh sb="97" eb="99">
      <t>タイショウ</t>
    </rPh>
    <phoneticPr fontId="20"/>
  </si>
  <si>
    <t>ポリジオルガノシラン・ポリシラザン他</t>
  </si>
  <si>
    <t>重力計</t>
  </si>
  <si>
    <t>大量破壊兵器キャッチオール規制及び通常兵器補完的輸出規制に係る「おそれ貨物」の設計・製造・使用等に該当又は該当する可能性のある技術</t>
    <rPh sb="39" eb="41">
      <t>セッケイ</t>
    </rPh>
    <phoneticPr fontId="20"/>
  </si>
  <si>
    <t>ル　　　　　ー　　　　　ル　　　　　の　　　　　説　　　　　明</t>
    <rPh sb="24" eb="25">
      <t>セツ</t>
    </rPh>
    <rPh sb="30" eb="31">
      <t>メイ</t>
    </rPh>
    <phoneticPr fontId="20"/>
  </si>
  <si>
    <t>事前確認５へ</t>
    <rPh sb="0" eb="2">
      <t>ジゼン</t>
    </rPh>
    <rPh sb="2" eb="4">
      <t>カクニン</t>
    </rPh>
    <phoneticPr fontId="20"/>
  </si>
  <si>
    <t>加速度計又はその部分品</t>
  </si>
  <si>
    <t>】</t>
  </si>
  <si>
    <t>慣性航法装置その他の慣性力を利用する装置又はこれらの部分品</t>
  </si>
  <si>
    <t>ジャイロ天測航法装置、天体若しくは人工衛星の自動追跡により位置若しくは針路を測定することができる装置、衛星航法システムからの電波受信装置若しくはその部分品又は航空機用の高度計</t>
  </si>
  <si>
    <t>水中用のカメラ又はその附属装置</t>
  </si>
  <si>
    <t>開放回路式の自給式潜水用具又はその部分品</t>
  </si>
  <si>
    <t>ガスタービンエンジン又はその部分品</t>
  </si>
  <si>
    <r>
      <t xml:space="preserve">本部に報告してください。
</t>
    </r>
    <r>
      <rPr>
        <b/>
        <sz val="11"/>
        <color rgb="FFFF0000"/>
        <rFont val="ＭＳ Ｐゴシック"/>
        <family val="3"/>
        <charset val="128"/>
      </rPr>
      <t xml:space="preserve">　　(注)本部確認の結果、様式4-1
       及び様式2-2 による該非判
       定・取引審査となることがあ
 　　　ります。
</t>
    </r>
    <r>
      <rPr>
        <sz val="11"/>
        <color rgb="FFFF0000"/>
        <rFont val="ＭＳ Ｐゴシック"/>
        <family val="3"/>
        <charset val="128"/>
      </rPr>
      <t xml:space="preserve">
</t>
    </r>
    <rPh sb="0" eb="2">
      <t>ホンブ</t>
    </rPh>
    <rPh sb="3" eb="5">
      <t>ホウコク</t>
    </rPh>
    <phoneticPr fontId="20"/>
  </si>
  <si>
    <t>ロケット推進装置又はその部分品</t>
  </si>
  <si>
    <t>29若しくは30に掲げるものの製造用の装置又はその部分品</t>
  </si>
  <si>
    <t>航空機又はその部分品</t>
  </si>
  <si>
    <t>火薬類・軍用燃料</t>
  </si>
  <si>
    <t xml:space="preserve">ロケット若しくは航空機の開発若しくは試験に用いることができる振動試験装置、風洞、環境試験装置又はこれらの部分品 </t>
  </si>
  <si>
    <t>ラムジェットエンジン、スクラムジェットエンジン、複合サイクルエンジン等</t>
  </si>
  <si>
    <t>2　※</t>
  </si>
  <si>
    <t>AE</t>
  </si>
  <si>
    <t>論文名、雑誌名、巻数（発表年）、発表者、ＤＯＩ等　及び原文が掲載されているweb情報</t>
  </si>
  <si>
    <t>輸出する貨物または海外等で提供しようとする技術が、表中の品目に該当するかどうか確認しチェックしてください。</t>
    <rPh sb="25" eb="27">
      <t>ヒョウチュウ</t>
    </rPh>
    <rPh sb="28" eb="30">
      <t>ヒンモク</t>
    </rPh>
    <phoneticPr fontId="20"/>
  </si>
  <si>
    <t>③以上で確認は終了です。事前確認シート等と併せ、部局担当事務にご提出ください。</t>
    <rPh sb="7" eb="9">
      <t>シュウリョウ</t>
    </rPh>
    <phoneticPr fontId="20"/>
  </si>
  <si>
    <t>当該組織名</t>
    <rPh sb="2" eb="4">
      <t>ソシキ</t>
    </rPh>
    <phoneticPr fontId="20"/>
  </si>
  <si>
    <t xml:space="preserve">※
</t>
  </si>
  <si>
    <t>https://www.customs.go.jp/zeikan/seido/index.htm</t>
  </si>
  <si>
    <t>C</t>
  </si>
  <si>
    <t>M</t>
  </si>
  <si>
    <t xml:space="preserve">リン酸トリブチル（ＴＢＰ） </t>
  </si>
  <si>
    <t xml:space="preserve">核兵器 </t>
  </si>
  <si>
    <t xml:space="preserve"> チタン合金 </t>
  </si>
  <si>
    <t xml:space="preserve">マルエージング鋼 </t>
  </si>
  <si>
    <t>(予備)</t>
  </si>
  <si>
    <r>
      <t>　ア</t>
    </r>
    <r>
      <rPr>
        <sz val="11"/>
        <color theme="1"/>
        <rFont val="ＭＳ Ｐゴシック"/>
        <family val="3"/>
        <charset val="128"/>
      </rPr>
      <t>　研究室等の現況確認</t>
    </r>
  </si>
  <si>
    <r>
      <t>　　</t>
    </r>
    <r>
      <rPr>
        <b/>
        <sz val="11"/>
        <color theme="1"/>
        <rFont val="ＭＳ Ｐゴシック"/>
        <family val="3"/>
        <charset val="128"/>
      </rPr>
      <t>特に</t>
    </r>
    <r>
      <rPr>
        <b/>
        <sz val="11"/>
        <color rgb="FFFF0000"/>
        <rFont val="ＭＳ Ｐゴシック"/>
        <family val="3"/>
        <charset val="128"/>
      </rPr>
      <t>エの項に該当する技術</t>
    </r>
    <r>
      <rPr>
        <b/>
        <sz val="11"/>
        <color theme="1"/>
        <rFont val="ＭＳ Ｐゴシック"/>
        <family val="3"/>
        <charset val="128"/>
      </rPr>
      <t>の提供は、</t>
    </r>
    <r>
      <rPr>
        <b/>
        <sz val="11"/>
        <color rgb="FFFF0000"/>
        <rFont val="ＭＳ Ｐゴシック"/>
        <family val="3"/>
        <charset val="128"/>
      </rPr>
      <t>「形あるもの全て」の製造等に関する技術が対象</t>
    </r>
    <r>
      <rPr>
        <b/>
        <sz val="11"/>
        <color theme="1"/>
        <rFont val="ＭＳ Ｐゴシック"/>
        <family val="3"/>
        <charset val="128"/>
      </rPr>
      <t>の非常に広範囲な条件です。なんらかの材料を用いて</t>
    </r>
    <r>
      <rPr>
        <b/>
        <sz val="11"/>
        <color rgb="FFFF0000"/>
        <rFont val="ＭＳ Ｐゴシック"/>
        <family val="3"/>
        <charset val="128"/>
      </rPr>
      <t>成果物が残るような実験等が含まれている場合には、ほとんどが 「製造等技術」 の範疇</t>
    </r>
    <r>
      <rPr>
        <b/>
        <sz val="11"/>
        <color theme="1"/>
        <rFont val="ＭＳ Ｐゴシック"/>
        <family val="3"/>
        <charset val="128"/>
      </rPr>
      <t>にあると見なされますので、</t>
    </r>
    <r>
      <rPr>
        <b/>
        <sz val="11"/>
        <color rgb="FFFF0000"/>
        <rFont val="ＭＳ Ｐゴシック"/>
        <family val="3"/>
        <charset val="128"/>
      </rPr>
      <t>「非製造系研究包括」適用の可否については、次の例示も参考に､適切に判定してください。　　　　　　　　</t>
    </r>
    <rPh sb="6" eb="7">
      <t>コウ</t>
    </rPh>
    <rPh sb="29" eb="31">
      <t>セイゾウ</t>
    </rPh>
    <rPh sb="31" eb="32">
      <t>トウ</t>
    </rPh>
    <rPh sb="33" eb="34">
      <t>カン</t>
    </rPh>
    <rPh sb="36" eb="38">
      <t>ギジュツ</t>
    </rPh>
    <rPh sb="47" eb="48">
      <t>イ</t>
    </rPh>
    <rPh sb="65" eb="68">
      <t>セイカブツ</t>
    </rPh>
    <rPh sb="69" eb="70">
      <t>ノコ</t>
    </rPh>
    <rPh sb="98" eb="99">
      <t>トウ</t>
    </rPh>
    <rPh sb="104" eb="106">
      <t>ハンチュウ</t>
    </rPh>
    <phoneticPr fontId="20"/>
  </si>
  <si>
    <t>シリコン、シリコンの酸化物、ゲルマニウム若しくはゲルマニウムの酸化物又はこれらの基板</t>
  </si>
  <si>
    <t xml:space="preserve">ロータリーエンコーダ </t>
  </si>
  <si>
    <t>セラミック粉末</t>
  </si>
  <si>
    <t xml:space="preserve">数値制御工作機械 </t>
  </si>
  <si>
    <t>圧縮機であって、湿潤又は乾燥状態の塩素をその構造に関わ らず圧縮するように設計したもの</t>
  </si>
  <si>
    <t>ニッケル電極（他の金属酸化物でコーティングされたものを含む。）であって、クロルアルカリ電解槽に使用するように設計した もの</t>
  </si>
  <si>
    <t xml:space="preserve">フィラメントワインディング装置 </t>
  </si>
  <si>
    <t xml:space="preserve">振動試験装置 </t>
  </si>
  <si>
    <t xml:space="preserve">　第４８類 </t>
  </si>
  <si>
    <t xml:space="preserve">耐食性の圧力計・圧力センサー </t>
  </si>
  <si>
    <t>　特定類型に該当の
　ときは様式３－１を
　添付して本部確認
　となります。</t>
    <rPh sb="22" eb="24">
      <t>テンプ</t>
    </rPh>
    <phoneticPr fontId="20"/>
  </si>
  <si>
    <t xml:space="preserve">大型の真空ポンプ </t>
  </si>
  <si>
    <t>カールフィッシャー方式の水分測定装置</t>
  </si>
  <si>
    <t>ロケット・ＵＡＶ用無線遠隔測定装置他</t>
  </si>
  <si>
    <t xml:space="preserve">大型トラック（トラクタ、トレーラー、ダンプを含む） </t>
  </si>
  <si>
    <t xml:space="preserve">クレーン車 </t>
  </si>
  <si>
    <t>前項 a で確認した保有する「装置等」または「物質等」を、受け入れる留学生等に使用させることが想定される場合には、「使用する」を入力してください。
なお、「使用する」とした場合には、その利用目的・内容も記載してください。</t>
    <rPh sb="52" eb="54">
      <t>ばあい</t>
    </rPh>
    <rPh sb="64" eb="66">
      <t>にゅうりょく</t>
    </rPh>
    <phoneticPr fontId="79" type="Hiragana"/>
  </si>
  <si>
    <t xml:space="preserve">生物兵器 </t>
  </si>
  <si>
    <t>ハフニウム</t>
  </si>
  <si>
    <t xml:space="preserve">凍結乾燥機 </t>
  </si>
  <si>
    <r>
      <t xml:space="preserve">　【 懸 念 区 分 】      　大量破壊兵器 </t>
    </r>
    <r>
      <rPr>
        <b/>
        <sz val="12"/>
        <color indexed="8"/>
        <rFont val="ＭＳ Ｐゴシック"/>
        <family val="3"/>
        <charset val="128"/>
      </rPr>
      <t>( N C B M )　及び　通常兵器</t>
    </r>
    <rPh sb="19" eb="21">
      <t>タイリョウ</t>
    </rPh>
    <rPh sb="21" eb="23">
      <t>ハカイ</t>
    </rPh>
    <rPh sb="23" eb="25">
      <t>ヘイキ</t>
    </rPh>
    <rPh sb="38" eb="39">
      <t>オヨ</t>
    </rPh>
    <phoneticPr fontId="20"/>
  </si>
  <si>
    <t xml:space="preserve">耐食性の反応器 </t>
  </si>
  <si>
    <r>
      <rPr>
        <b/>
        <sz val="14"/>
        <color indexed="8"/>
        <rFont val="ＭＳ Ｐゴシック"/>
        <family val="3"/>
        <charset val="128"/>
      </rPr>
      <t xml:space="preserve"> 大学院教育包括　</t>
    </r>
    <r>
      <rPr>
        <sz val="14"/>
        <color indexed="8"/>
        <rFont val="ＭＳ Ｐゴシック"/>
        <family val="3"/>
        <charset val="128"/>
      </rPr>
      <t>（大学院留学生等の教育対象）</t>
    </r>
    <rPh sb="10" eb="13">
      <t>ダイガクイン</t>
    </rPh>
    <rPh sb="13" eb="16">
      <t>リュウガクセイ</t>
    </rPh>
    <rPh sb="16" eb="17">
      <t>トウ</t>
    </rPh>
    <phoneticPr fontId="20"/>
  </si>
  <si>
    <t xml:space="preserve">※
</t>
  </si>
  <si>
    <t xml:space="preserve">耐食性の蒸留塔又は吸収塔 </t>
  </si>
  <si>
    <t xml:space="preserve">耐食性の充てん用の機械 </t>
  </si>
  <si>
    <t xml:space="preserve">噴霧器を搭載するよう設計された無人航空機（ＵＡＶ）
（娯楽若しくはスポーツの用に供する模型航空機を除く） </t>
  </si>
  <si>
    <t>通常</t>
    <rPh sb="0" eb="2">
      <t>ツウジョウ</t>
    </rPh>
    <phoneticPr fontId="20"/>
  </si>
  <si>
    <t>その他の植物性紡織用繊維及びその織物並びに紙糸及びその織物</t>
  </si>
  <si>
    <t>b.</t>
  </si>
  <si>
    <t>ＵＡＶに搭載するよう設計された噴霧器</t>
  </si>
  <si>
    <t>技術の提供に関する安全保障輸出管理の基本姿勢</t>
    <rPh sb="0" eb="2">
      <t>ギジュツ</t>
    </rPh>
    <rPh sb="3" eb="5">
      <t>テイキョウ</t>
    </rPh>
    <rPh sb="6" eb="7">
      <t>カン</t>
    </rPh>
    <rPh sb="9" eb="11">
      <t>アンゼン</t>
    </rPh>
    <rPh sb="11" eb="13">
      <t>ホショウ</t>
    </rPh>
    <rPh sb="13" eb="15">
      <t>ユシュツ</t>
    </rPh>
    <rPh sb="15" eb="17">
      <t>カンリ</t>
    </rPh>
    <rPh sb="18" eb="20">
      <t>キホン</t>
    </rPh>
    <rPh sb="20" eb="22">
      <t>シセイ</t>
    </rPh>
    <phoneticPr fontId="20"/>
  </si>
  <si>
    <t>講師</t>
    <rPh sb="0" eb="2">
      <t>コウシ</t>
    </rPh>
    <phoneticPr fontId="20"/>
  </si>
  <si>
    <t>品　　　　　　　　　　　目</t>
  </si>
  <si>
    <r>
      <t>HSコード</t>
    </r>
    <r>
      <rPr>
        <sz val="11"/>
        <color theme="1"/>
        <rFont val="ＭＳ Ｐゴシック"/>
        <family val="3"/>
        <charset val="128"/>
      </rPr>
      <t>とは、国際貿易商品の名称および分類を世界的に統一する目的のために作られた</t>
    </r>
    <r>
      <rPr>
        <sz val="11"/>
        <color rgb="FFFF0000"/>
        <rFont val="ＭＳ Ｐゴシック"/>
        <family val="3"/>
        <charset val="128"/>
      </rPr>
      <t>品目分類番号</t>
    </r>
    <r>
      <rPr>
        <sz val="11"/>
        <color theme="1"/>
        <rFont val="ＭＳ Ｐゴシック"/>
        <family val="3"/>
        <charset val="128"/>
      </rPr>
      <t>で、日本では関税定率法の「別表   関税定率表」に６桁の数字で示されており、輸出入手続きでは全ての貨物が</t>
    </r>
    <r>
      <rPr>
        <b/>
        <sz val="11"/>
        <color rgb="FFFF0000"/>
        <rFont val="ＭＳ Ｐゴシック"/>
        <family val="3"/>
        <charset val="128"/>
      </rPr>
      <t>HSコード</t>
    </r>
    <r>
      <rPr>
        <sz val="11"/>
        <color theme="1"/>
        <rFont val="ＭＳ Ｐゴシック"/>
        <family val="3"/>
        <charset val="128"/>
      </rPr>
      <t>で分類され、輸出入統計の品目番号として利用されます。
なお輸出許可不要の輸出入手続きでは、通関書類への</t>
    </r>
    <r>
      <rPr>
        <b/>
        <sz val="11"/>
        <color rgb="FFFF0000"/>
        <rFont val="ＭＳ Ｐゴシック"/>
        <family val="3"/>
        <charset val="128"/>
      </rPr>
      <t>HSコード</t>
    </r>
    <r>
      <rPr>
        <sz val="11"/>
        <color theme="1"/>
        <rFont val="ＭＳ Ｐゴシック"/>
        <family val="3"/>
        <charset val="128"/>
      </rPr>
      <t>記載を義務付けられてはいませんが、各国での輸入通関時には税関職員がそのコードを手掛かりに通関手続きを進めるため、</t>
    </r>
    <r>
      <rPr>
        <b/>
        <sz val="11"/>
        <color rgb="FFFF0000"/>
        <rFont val="ＭＳ Ｐゴシック"/>
        <family val="3"/>
        <charset val="128"/>
      </rPr>
      <t>HSコード</t>
    </r>
    <r>
      <rPr>
        <sz val="11"/>
        <color theme="1"/>
        <rFont val="ＭＳ Ｐゴシック"/>
        <family val="3"/>
        <charset val="128"/>
      </rPr>
      <t>不記載による情報不足と判断されて通関手続きの遅延や返送となることもあります。</t>
    </r>
    <rPh sb="41" eb="43">
      <t>ひんもく</t>
    </rPh>
    <rPh sb="43" eb="45">
      <t>ぶんるい</t>
    </rPh>
    <rPh sb="49" eb="51">
      <t>にほん</t>
    </rPh>
    <rPh sb="123" eb="125">
      <t>りよう</t>
    </rPh>
    <rPh sb="133" eb="135">
      <t>ゆしゅつ</t>
    </rPh>
    <rPh sb="135" eb="137">
      <t>きょか</t>
    </rPh>
    <rPh sb="137" eb="139">
      <t>ふよう</t>
    </rPh>
    <rPh sb="140" eb="143">
      <t>ゆしゅつにゅう</t>
    </rPh>
    <rPh sb="143" eb="145">
      <t>てつづ</t>
    </rPh>
    <rPh sb="160" eb="162">
      <t>きさい</t>
    </rPh>
    <rPh sb="163" eb="165">
      <t>ぎむ</t>
    </rPh>
    <rPh sb="165" eb="166">
      <t>つ</t>
    </rPh>
    <rPh sb="177" eb="178">
      <t>かく</t>
    </rPh>
    <rPh sb="178" eb="179">
      <t>くに</t>
    </rPh>
    <rPh sb="185" eb="186">
      <t>とき</t>
    </rPh>
    <rPh sb="199" eb="201">
      <t>てが</t>
    </rPh>
    <rPh sb="204" eb="206">
      <t>つうかん</t>
    </rPh>
    <rPh sb="206" eb="208">
      <t>てつづ</t>
    </rPh>
    <rPh sb="210" eb="211">
      <t>すす</t>
    </rPh>
    <rPh sb="221" eb="224">
      <t>ふきさ</t>
    </rPh>
    <rPh sb="230" eb="231">
      <t>そく</t>
    </rPh>
    <rPh sb="237" eb="239">
      <t>つうかん</t>
    </rPh>
    <rPh sb="239" eb="241">
      <t>てつづ</t>
    </rPh>
    <phoneticPr fontId="79" type="Hiragana"/>
  </si>
  <si>
    <t xml:space="preserve"> 人造繊維の長繊維並びに人造繊維の織物及びストリップその他これに類する人造繊維製品</t>
  </si>
  <si>
    <t xml:space="preserve">フルフェイスマスクの呼吸用保護具 </t>
  </si>
  <si>
    <t xml:space="preserve">バイオセーフティキャビネット、グローブボックス </t>
  </si>
  <si>
    <t>第７５類</t>
  </si>
  <si>
    <t xml:space="preserve">バッチ式遠心分離機 </t>
  </si>
  <si>
    <t>該　当</t>
    <rPh sb="0" eb="1">
      <t>ガイ</t>
    </rPh>
    <rPh sb="2" eb="3">
      <t>トウ</t>
    </rPh>
    <phoneticPr fontId="20"/>
  </si>
  <si>
    <t xml:space="preserve">発酵槽 </t>
  </si>
  <si>
    <t xml:space="preserve">反応器、かくはん機、熱交換器、凝縮器、ポンプ（11．を除く。）、弁、貯蔵容器、蒸留塔、吸収塔 </t>
  </si>
  <si>
    <t xml:space="preserve">
　　概　　要</t>
    <rPh sb="3" eb="4">
      <t>オオムネ</t>
    </rPh>
    <rPh sb="6" eb="7">
      <t>ヨウ</t>
    </rPh>
    <phoneticPr fontId="20"/>
  </si>
  <si>
    <t xml:space="preserve">クリーンルーム、ＨＥＰＡフィルター付きのファン </t>
  </si>
  <si>
    <t>第７部</t>
  </si>
  <si>
    <t>化学物質の分析装置、検知装置又はその部分品若しくは附属装置</t>
  </si>
  <si>
    <t>＜事前確認５　技術のキャッチオール規制に関する確認　＞</t>
    <rPh sb="1" eb="3">
      <t>ジゼン</t>
    </rPh>
    <rPh sb="3" eb="5">
      <t>カクニン</t>
    </rPh>
    <rPh sb="7" eb="9">
      <t>ギジュツ</t>
    </rPh>
    <rPh sb="20" eb="21">
      <t>カン</t>
    </rPh>
    <rPh sb="23" eb="25">
      <t>カクニン</t>
    </rPh>
    <phoneticPr fontId="20"/>
  </si>
  <si>
    <t>１．</t>
  </si>
  <si>
    <t>部　　　　　局　　　　　等　　　　　判　　　　　定　　　　　欄</t>
    <rPh sb="0" eb="1">
      <t>ブ</t>
    </rPh>
    <rPh sb="6" eb="7">
      <t>キョク</t>
    </rPh>
    <rPh sb="12" eb="13">
      <t>トウ</t>
    </rPh>
    <rPh sb="18" eb="19">
      <t>ハン</t>
    </rPh>
    <rPh sb="24" eb="25">
      <t>サダム</t>
    </rPh>
    <rPh sb="30" eb="31">
      <t>ラン</t>
    </rPh>
    <phoneticPr fontId="20"/>
  </si>
  <si>
    <t>（アドバイザー）</t>
  </si>
  <si>
    <t>修士レベル</t>
    <rPh sb="0" eb="2">
      <t>シュウシ</t>
    </rPh>
    <phoneticPr fontId="20"/>
  </si>
  <si>
    <t>博士レベル</t>
    <rPh sb="0" eb="2">
      <t>ハカセ</t>
    </rPh>
    <phoneticPr fontId="20"/>
  </si>
  <si>
    <t>マスク・レチクル等</t>
  </si>
  <si>
    <t xml:space="preserve">研究室等の現況確認
</t>
  </si>
  <si>
    <t>技術分野</t>
  </si>
  <si>
    <t>選択してください</t>
  </si>
  <si>
    <r>
      <t>シラバスに公開された授業科目のうち、「非製造系研究包括」が適用となる分野にある授業科目に該当する場合に限り、包括的に承認するルール</t>
    </r>
    <r>
      <rPr>
        <b/>
        <sz val="11"/>
        <color rgb="FFFF0000"/>
        <rFont val="ＭＳ Ｐゴシック"/>
        <family val="3"/>
        <charset val="128"/>
      </rPr>
      <t>　</t>
    </r>
    <rPh sb="51" eb="52">
      <t>カギ</t>
    </rPh>
    <phoneticPr fontId="20"/>
  </si>
  <si>
    <t xml:space="preserve">印刷した書籍、新聞、絵画その他の印刷物並びに手書き文書、タイプ文書、設計図及び図案  </t>
  </si>
  <si>
    <t>ル　　ー　　ル　　の　　概　　略</t>
    <rPh sb="12" eb="13">
      <t>オオムネ</t>
    </rPh>
    <rPh sb="15" eb="16">
      <t>リャク</t>
    </rPh>
    <phoneticPr fontId="20"/>
  </si>
  <si>
    <t>教育の包括承認ルールは、シラバスに記載のないサマーインスティテュート等の事業で随時構成される授業科目には適用できませんので、様式1-4による事前確認を必ず実施してください。　　</t>
  </si>
  <si>
    <t xml:space="preserve">（注)
</t>
  </si>
  <si>
    <t>特別聴講学生</t>
    <rPh sb="0" eb="2">
      <t>トクベツ</t>
    </rPh>
    <rPh sb="4" eb="5">
      <t>ガク</t>
    </rPh>
    <phoneticPr fontId="20"/>
  </si>
  <si>
    <t>研　究</t>
  </si>
  <si>
    <r>
      <t>別添の</t>
    </r>
    <r>
      <rPr>
        <b/>
        <sz val="12"/>
        <color rgb="FFFF0000"/>
        <rFont val="ＭＳ Ｐゴシック"/>
        <family val="3"/>
        <charset val="128"/>
      </rPr>
      <t>おそれ貨物②を確認</t>
    </r>
    <r>
      <rPr>
        <sz val="12"/>
        <rFont val="ＭＳ Ｐゴシック"/>
        <family val="3"/>
        <charset val="128"/>
      </rPr>
      <t>し添付してください。確認結果が転記されます。
なお、</t>
    </r>
    <r>
      <rPr>
        <sz val="12"/>
        <color rgb="FFFF0000"/>
        <rFont val="ＭＳ Ｐゴシック"/>
        <family val="3"/>
        <charset val="128"/>
      </rPr>
      <t>初期値は４項目とも「該当なし」</t>
    </r>
    <r>
      <rPr>
        <sz val="12"/>
        <rFont val="ＭＳ Ｐゴシック"/>
        <family val="3"/>
        <charset val="128"/>
      </rPr>
      <t>です。</t>
    </r>
  </si>
  <si>
    <t>教　育</t>
    <rPh sb="0" eb="1">
      <t>キョウ</t>
    </rPh>
    <rPh sb="2" eb="3">
      <t>イク</t>
    </rPh>
    <phoneticPr fontId="20"/>
  </si>
  <si>
    <t>a.</t>
  </si>
  <si>
    <t>c.</t>
  </si>
  <si>
    <t>d.</t>
  </si>
  <si>
    <t xml:space="preserve"> 穀粉、加工穀物、麦芽、でん粉、イヌリン及び小麦グルテン</t>
  </si>
  <si>
    <t>・使用 ・・・・・</t>
  </si>
  <si>
    <t>位相差フィルムの設計又は製造に係る技術</t>
  </si>
  <si>
    <t>非製造系研究包括</t>
  </si>
  <si>
    <t xml:space="preserve">穀物   </t>
  </si>
  <si>
    <t>大学院教育包括</t>
  </si>
  <si>
    <t>記入欄の</t>
    <rPh sb="0" eb="2">
      <t>キニュウ</t>
    </rPh>
    <rPh sb="2" eb="3">
      <t>ラン</t>
    </rPh>
    <phoneticPr fontId="20"/>
  </si>
  <si>
    <t>確認欄</t>
    <rPh sb="0" eb="2">
      <t>カクニン</t>
    </rPh>
    <rPh sb="2" eb="3">
      <t>ラン</t>
    </rPh>
    <phoneticPr fontId="20"/>
  </si>
  <si>
    <t>　提供する授業は、次の①及び②の双方を満たしている。</t>
    <rPh sb="1" eb="3">
      <t>テイキョウ</t>
    </rPh>
    <rPh sb="5" eb="7">
      <t>ジュギョウ</t>
    </rPh>
    <rPh sb="9" eb="10">
      <t>ツギ</t>
    </rPh>
    <rPh sb="12" eb="13">
      <t>オヨ</t>
    </rPh>
    <rPh sb="16" eb="18">
      <t>ソウホウ</t>
    </rPh>
    <rPh sb="19" eb="20">
      <t>ミ</t>
    </rPh>
    <phoneticPr fontId="20"/>
  </si>
  <si>
    <t>鉛及びその製品</t>
  </si>
  <si>
    <t>a
輸出する貨物が含まれる項目</t>
  </si>
  <si>
    <t>事前確認４の② が「いいえ」である。</t>
  </si>
  <si>
    <t>真空ポンプ</t>
  </si>
  <si>
    <r>
      <t>　　学部レベルと判断される技術（教育）の提供については、公知である市販テキストや発表済みの公知情報を基礎として技術の提供が行われるものとの理解から、</t>
    </r>
    <r>
      <rPr>
        <b/>
        <sz val="11"/>
        <color rgb="FFFF0000"/>
        <rFont val="ＭＳ Ｐゴシック"/>
        <family val="3"/>
        <charset val="128"/>
      </rPr>
      <t>シラバスで公開されている学部学生用の授業科目及び担当教員から「学部レベル」と申告のある授業科目</t>
    </r>
    <r>
      <rPr>
        <sz val="11"/>
        <color indexed="8"/>
        <rFont val="ＭＳ Ｐゴシック"/>
        <family val="3"/>
        <charset val="128"/>
      </rPr>
      <t>については、分野を問わず、原則、非該当の技術提供として包括的に承認するルールです。</t>
    </r>
    <rPh sb="50" eb="52">
      <t>キソ</t>
    </rPh>
    <rPh sb="69" eb="71">
      <t>リカイ</t>
    </rPh>
    <rPh sb="88" eb="90">
      <t>ガクセイ</t>
    </rPh>
    <rPh sb="90" eb="91">
      <t>ヨウ</t>
    </rPh>
    <rPh sb="134" eb="136">
      <t>ゲンソク</t>
    </rPh>
    <rPh sb="137" eb="138">
      <t>ヒ</t>
    </rPh>
    <rPh sb="138" eb="140">
      <t>ガイトウ</t>
    </rPh>
    <rPh sb="141" eb="143">
      <t>ギジュツ</t>
    </rPh>
    <rPh sb="143" eb="145">
      <t>テイキョウ</t>
    </rPh>
    <rPh sb="148" eb="151">
      <t>ホウカツテキ</t>
    </rPh>
    <rPh sb="152" eb="154">
      <t>ショウニン</t>
    </rPh>
    <phoneticPr fontId="20"/>
  </si>
  <si>
    <t>シラバスに公開されている学部生用の授業科目もしくは担当教員が「学部レベル」であると判断する授業科目である。</t>
    <rPh sb="5" eb="7">
      <t>コウカイ</t>
    </rPh>
    <rPh sb="17" eb="19">
      <t>ジュギョウ</t>
    </rPh>
    <rPh sb="19" eb="21">
      <t>カモク</t>
    </rPh>
    <rPh sb="25" eb="27">
      <t>タントウ</t>
    </rPh>
    <rPh sb="27" eb="29">
      <t>キョウイン</t>
    </rPh>
    <rPh sb="31" eb="33">
      <t>ガクブ</t>
    </rPh>
    <rPh sb="41" eb="43">
      <t>ハンダン</t>
    </rPh>
    <rPh sb="45" eb="47">
      <t>ジュギョウ</t>
    </rPh>
    <rPh sb="47" eb="49">
      <t>カモク</t>
    </rPh>
    <phoneticPr fontId="20"/>
  </si>
  <si>
    <r>
      <rPr>
        <b/>
        <sz val="11"/>
        <color theme="0" tint="-0.249977111117893"/>
        <rFont val="ＭＳ Ｐゴシック"/>
        <family val="3"/>
        <charset val="128"/>
      </rPr>
      <t>事前確認３及び５を記入してください。</t>
    </r>
    <r>
      <rPr>
        <sz val="11"/>
        <color indexed="8"/>
        <rFont val="ＭＳ Ｐゴシック"/>
        <family val="3"/>
        <charset val="128"/>
      </rPr>
      <t xml:space="preserve">
</t>
    </r>
    <rPh sb="0" eb="2">
      <t>ジゼン</t>
    </rPh>
    <rPh sb="2" eb="4">
      <t>カクニン</t>
    </rPh>
    <rPh sb="5" eb="6">
      <t>オヨ</t>
    </rPh>
    <phoneticPr fontId="20"/>
  </si>
  <si>
    <r>
      <t>　※</t>
    </r>
    <r>
      <rPr>
        <b/>
        <sz val="11"/>
        <color rgb="FFFF0000"/>
        <rFont val="ＭＳ Ｐゴシック"/>
        <family val="3"/>
        <charset val="128"/>
      </rPr>
      <t>この規制範囲は、リスト規制及びキャッチオール規制による制限の範囲と同等です。</t>
    </r>
    <rPh sb="4" eb="6">
      <t>キセイ</t>
    </rPh>
    <rPh sb="6" eb="8">
      <t>ハンイ</t>
    </rPh>
    <rPh sb="13" eb="15">
      <t>キセイ</t>
    </rPh>
    <rPh sb="15" eb="16">
      <t>オヨ</t>
    </rPh>
    <rPh sb="24" eb="26">
      <t>キセイ</t>
    </rPh>
    <rPh sb="29" eb="31">
      <t>セイゲン</t>
    </rPh>
    <rPh sb="32" eb="34">
      <t>ハンイ</t>
    </rPh>
    <rPh sb="35" eb="37">
      <t>ドウトウ</t>
    </rPh>
    <phoneticPr fontId="20"/>
  </si>
  <si>
    <t>　＜検討例＞
　　　・提供技術名　　○○○の合成と機能解析及び評価に関する技術
　　　・技術の概要　　化合物○○○を合成し、その性状等機能解析を行って評価するための基礎的な技術を提供する。</t>
    <rPh sb="2" eb="4">
      <t>ケントウ</t>
    </rPh>
    <rPh sb="4" eb="5">
      <t>レイ</t>
    </rPh>
    <rPh sb="11" eb="13">
      <t>テイキョウ</t>
    </rPh>
    <rPh sb="13" eb="15">
      <t>ギジュツ</t>
    </rPh>
    <rPh sb="15" eb="16">
      <t>メイ</t>
    </rPh>
    <rPh sb="44" eb="46">
      <t>ギジュツ</t>
    </rPh>
    <phoneticPr fontId="20"/>
  </si>
  <si>
    <t>　【様式１－４の事前判定対象となる主な授業科目】　　　　　</t>
    <rPh sb="17" eb="18">
      <t>オモ</t>
    </rPh>
    <phoneticPr fontId="20"/>
  </si>
  <si>
    <t>---</t>
  </si>
  <si>
    <t>教育の包括承認ルールは、サマーインスティテュート等の事業で随時に構成される授業科目を判断対象としていませんので、様式1-4により事前に判定してください。</t>
    <rPh sb="0" eb="2">
      <t>キョウイク</t>
    </rPh>
    <rPh sb="3" eb="5">
      <t>ホウカツ</t>
    </rPh>
    <rPh sb="5" eb="7">
      <t>ショウニン</t>
    </rPh>
    <rPh sb="42" eb="44">
      <t>ハンダン</t>
    </rPh>
    <rPh sb="44" eb="46">
      <t>タイショウ</t>
    </rPh>
    <rPh sb="64" eb="66">
      <t>ジゼン</t>
    </rPh>
    <phoneticPr fontId="20"/>
  </si>
  <si>
    <t>外国ユーザーリストの確認  　　　　</t>
    <rPh sb="10" eb="12">
      <t>カクニン</t>
    </rPh>
    <phoneticPr fontId="20"/>
  </si>
  <si>
    <t>受入打診前に研究分野や内容を変更したり、頻繁に所属を変更（転職を繰り返す等）する等、不審な点がある。</t>
    <rPh sb="0" eb="2">
      <t>ウケイレ</t>
    </rPh>
    <rPh sb="2" eb="4">
      <t>ダシン</t>
    </rPh>
    <rPh sb="4" eb="5">
      <t>マエ</t>
    </rPh>
    <rPh sb="6" eb="8">
      <t>ケンキュウ</t>
    </rPh>
    <rPh sb="8" eb="10">
      <t>ブンヤ</t>
    </rPh>
    <rPh sb="11" eb="13">
      <t>ナイヨウ</t>
    </rPh>
    <rPh sb="14" eb="16">
      <t>ヘンコウ</t>
    </rPh>
    <rPh sb="20" eb="22">
      <t>ヒンパン</t>
    </rPh>
    <rPh sb="23" eb="25">
      <t>ショゾク</t>
    </rPh>
    <rPh sb="26" eb="28">
      <t>ヘンコウ</t>
    </rPh>
    <rPh sb="29" eb="31">
      <t>テンショク</t>
    </rPh>
    <rPh sb="32" eb="33">
      <t>ク</t>
    </rPh>
    <rPh sb="34" eb="35">
      <t>カエ</t>
    </rPh>
    <rPh sb="36" eb="37">
      <t>ナド</t>
    </rPh>
    <rPh sb="40" eb="41">
      <t>トウ</t>
    </rPh>
    <rPh sb="42" eb="44">
      <t>フシン</t>
    </rPh>
    <rPh sb="45" eb="46">
      <t>テン</t>
    </rPh>
    <phoneticPr fontId="20"/>
  </si>
  <si>
    <t>スクロール型圧縮機等</t>
  </si>
  <si>
    <t>動物（生きているものに限る。）</t>
  </si>
  <si>
    <t>6　※</t>
  </si>
  <si>
    <t>受入予定者が未定の段階で、事前に技術判定したいシラバス記載の授業科目（大学院教育包括が適用できる授業科目を除く。）</t>
    <rPh sb="0" eb="2">
      <t>ウケイレ</t>
    </rPh>
    <rPh sb="2" eb="5">
      <t>ヨテイシャ</t>
    </rPh>
    <rPh sb="6" eb="8">
      <t>ミテイ</t>
    </rPh>
    <rPh sb="9" eb="11">
      <t>ダンカイ</t>
    </rPh>
    <rPh sb="13" eb="15">
      <t>ジゼン</t>
    </rPh>
    <rPh sb="16" eb="18">
      <t>ギジュツ</t>
    </rPh>
    <rPh sb="18" eb="20">
      <t>ハンテイ</t>
    </rPh>
    <rPh sb="27" eb="29">
      <t>キサイ</t>
    </rPh>
    <rPh sb="30" eb="32">
      <t>ジュギョウ</t>
    </rPh>
    <rPh sb="32" eb="34">
      <t>カモク</t>
    </rPh>
    <rPh sb="48" eb="50">
      <t>ジュギョウ</t>
    </rPh>
    <rPh sb="50" eb="52">
      <t>カモク</t>
    </rPh>
    <rPh sb="53" eb="54">
      <t>ノゾ</t>
    </rPh>
    <phoneticPr fontId="20"/>
  </si>
  <si>
    <t>るつぼ</t>
  </si>
  <si>
    <t>政府又は省庁</t>
    <rPh sb="0" eb="2">
      <t>セイフ</t>
    </rPh>
    <rPh sb="2" eb="3">
      <t>マタ</t>
    </rPh>
    <rPh sb="4" eb="6">
      <t>ショウチョウ</t>
    </rPh>
    <phoneticPr fontId="20"/>
  </si>
  <si>
    <t>(前ページから続く)</t>
    <rPh sb="1" eb="2">
      <t>まえ</t>
    </rPh>
    <rPh sb="7" eb="8">
      <t>つづ</t>
    </rPh>
    <phoneticPr fontId="79" type="Hiragana"/>
  </si>
  <si>
    <t>(1)から(4)、15の(10)の試験装置・測定装置・検査装置等</t>
    <rPh sb="24" eb="26">
      <t>ソウチ</t>
    </rPh>
    <rPh sb="27" eb="29">
      <t>ケンサ</t>
    </rPh>
    <rPh sb="29" eb="31">
      <t>ソウチ</t>
    </rPh>
    <rPh sb="31" eb="32">
      <t>トウ</t>
    </rPh>
    <phoneticPr fontId="20"/>
  </si>
  <si>
    <t>エ．</t>
  </si>
  <si>
    <t>イ．</t>
  </si>
  <si>
    <t>ア．</t>
  </si>
  <si>
    <t>設計研究、設計解析、設計概念、プロトタイプの製作及び試験、パイロット生産計画、設計データ、設計データを製品に変化させる過程、外観設計、総合設計、レイアウト等</t>
  </si>
  <si>
    <t>一連の製造過程の前段階のすべての段階</t>
  </si>
  <si>
    <r>
      <t>実験等において、</t>
    </r>
    <r>
      <rPr>
        <b/>
        <sz val="12"/>
        <color rgb="FFFF0000"/>
        <rFont val="ＭＳ Ｐゴシック"/>
        <family val="3"/>
        <charset val="128"/>
      </rPr>
      <t>恒常的な実験材料として使用することを目的とした特定の化合物や素材、細菌等の生物試料などの物質が作られる</t>
    </r>
    <r>
      <rPr>
        <sz val="12"/>
        <color rgb="FFFF0000"/>
        <rFont val="ＭＳ Ｐゴシック"/>
        <family val="3"/>
        <charset val="128"/>
      </rPr>
      <t>。</t>
    </r>
    <rPh sb="0" eb="2">
      <t>ジッケン</t>
    </rPh>
    <rPh sb="2" eb="3">
      <t>トウ</t>
    </rPh>
    <rPh sb="12" eb="14">
      <t>ジッケン</t>
    </rPh>
    <rPh sb="14" eb="16">
      <t>ザイリョウ</t>
    </rPh>
    <rPh sb="19" eb="21">
      <t>シヨウ</t>
    </rPh>
    <rPh sb="26" eb="28">
      <t>モクテキ</t>
    </rPh>
    <rPh sb="31" eb="33">
      <t>トクテイ</t>
    </rPh>
    <rPh sb="34" eb="37">
      <t>カゴウブツ</t>
    </rPh>
    <rPh sb="38" eb="40">
      <t>ソザイ</t>
    </rPh>
    <rPh sb="41" eb="43">
      <t>サイキン</t>
    </rPh>
    <rPh sb="43" eb="44">
      <t>トウ</t>
    </rPh>
    <rPh sb="45" eb="47">
      <t>セイブツ</t>
    </rPh>
    <rPh sb="47" eb="49">
      <t>シリョウ</t>
    </rPh>
    <rPh sb="52" eb="54">
      <t>ブッシツ</t>
    </rPh>
    <rPh sb="55" eb="56">
      <t>ツク</t>
    </rPh>
    <phoneticPr fontId="20"/>
  </si>
  <si>
    <t>・設計 ・・・・・</t>
  </si>
  <si>
    <t>　【製造等技術の規制範囲】</t>
    <rPh sb="2" eb="4">
      <t>セイゾウ</t>
    </rPh>
    <rPh sb="4" eb="5">
      <t>ナド</t>
    </rPh>
    <rPh sb="5" eb="7">
      <t>ギジュツ</t>
    </rPh>
    <rPh sb="8" eb="10">
      <t>キセイ</t>
    </rPh>
    <rPh sb="10" eb="12">
      <t>ハンイ</t>
    </rPh>
    <phoneticPr fontId="20"/>
  </si>
  <si>
    <t>&lt;事前確認６①b&gt;に反映されます</t>
  </si>
  <si>
    <t>　　安全保障輸出管理における技術の提供管理においては、外為法等の関連法令の下、別添のリスト規制項目表の範囲に該当する技術（以下「リスト規制技術」という。）の意図せざる流出を防止することが根幹とされ、これら規制技術の提供をしようとするときは、その可否について、経済産業省大臣許可を含む慎重な審査が必要とされています。</t>
    <rPh sb="2" eb="4">
      <t>アンゼン</t>
    </rPh>
    <rPh sb="4" eb="6">
      <t>ホショウ</t>
    </rPh>
    <rPh sb="6" eb="8">
      <t>ユシュツ</t>
    </rPh>
    <rPh sb="8" eb="10">
      <t>カンリ</t>
    </rPh>
    <rPh sb="14" eb="16">
      <t>ギジュツ</t>
    </rPh>
    <rPh sb="17" eb="19">
      <t>テイキョウ</t>
    </rPh>
    <rPh sb="19" eb="21">
      <t>カンリ</t>
    </rPh>
    <rPh sb="27" eb="29">
      <t>ガイタメ</t>
    </rPh>
    <rPh sb="29" eb="31">
      <t>ホウトウ</t>
    </rPh>
    <rPh sb="32" eb="34">
      <t>カンレン</t>
    </rPh>
    <rPh sb="34" eb="36">
      <t>ホウレイ</t>
    </rPh>
    <rPh sb="37" eb="38">
      <t>シタ</t>
    </rPh>
    <rPh sb="58" eb="60">
      <t>ギジュツ</t>
    </rPh>
    <rPh sb="61" eb="63">
      <t>イカ</t>
    </rPh>
    <rPh sb="67" eb="69">
      <t>キセイ</t>
    </rPh>
    <rPh sb="69" eb="71">
      <t>ギジュツ</t>
    </rPh>
    <rPh sb="78" eb="80">
      <t>イト</t>
    </rPh>
    <rPh sb="83" eb="85">
      <t>リュウシュツ</t>
    </rPh>
    <rPh sb="86" eb="88">
      <t>ボウシ</t>
    </rPh>
    <rPh sb="93" eb="95">
      <t>コンカン</t>
    </rPh>
    <rPh sb="129" eb="131">
      <t>ケイザイ</t>
    </rPh>
    <rPh sb="131" eb="134">
      <t>サンギョウショウ</t>
    </rPh>
    <rPh sb="134" eb="136">
      <t>ダイジン</t>
    </rPh>
    <rPh sb="136" eb="138">
      <t>キョカ</t>
    </rPh>
    <rPh sb="139" eb="140">
      <t>フク</t>
    </rPh>
    <phoneticPr fontId="20"/>
  </si>
  <si>
    <t>核兵器等の開発等に係るおそれ貨物　(おそれ貨物①)　に該当する貨物にかかる技術である。</t>
    <rPh sb="27" eb="29">
      <t>ガイトウ</t>
    </rPh>
    <rPh sb="31" eb="33">
      <t>カモツ</t>
    </rPh>
    <rPh sb="37" eb="39">
      <t>ギジュツ</t>
    </rPh>
    <phoneticPr fontId="20"/>
  </si>
  <si>
    <t>　　従って、本学における「技術の提供」、すなわち業務としての「教育及び研究」にも、リスト規制技術が多数含まれていることから、外国人研究者や留学生等に対しては、常に安全保障輸出管理上の注意を払い、適切な判断の下に技術の提供をしなければなりません。</t>
    <rPh sb="2" eb="3">
      <t>シタガ</t>
    </rPh>
    <rPh sb="6" eb="7">
      <t>ホン</t>
    </rPh>
    <rPh sb="7" eb="8">
      <t>ガク</t>
    </rPh>
    <rPh sb="13" eb="15">
      <t>ギジュツ</t>
    </rPh>
    <rPh sb="16" eb="18">
      <t>テイキョウ</t>
    </rPh>
    <rPh sb="24" eb="26">
      <t>ギョウム</t>
    </rPh>
    <rPh sb="33" eb="34">
      <t>オヨ</t>
    </rPh>
    <rPh sb="44" eb="46">
      <t>キセイ</t>
    </rPh>
    <rPh sb="46" eb="48">
      <t>ギジュツ</t>
    </rPh>
    <rPh sb="49" eb="51">
      <t>タスウ</t>
    </rPh>
    <rPh sb="51" eb="52">
      <t>フク</t>
    </rPh>
    <rPh sb="62" eb="64">
      <t>ガイコク</t>
    </rPh>
    <rPh sb="64" eb="65">
      <t>ジン</t>
    </rPh>
    <rPh sb="65" eb="68">
      <t>ケンキュウシャ</t>
    </rPh>
    <rPh sb="69" eb="72">
      <t>リュウガクセイ</t>
    </rPh>
    <rPh sb="72" eb="73">
      <t>トウ</t>
    </rPh>
    <rPh sb="74" eb="75">
      <t>タイ</t>
    </rPh>
    <rPh sb="79" eb="80">
      <t>ツネ</t>
    </rPh>
    <rPh sb="81" eb="83">
      <t>アンゼン</t>
    </rPh>
    <rPh sb="83" eb="85">
      <t>ホショウ</t>
    </rPh>
    <rPh sb="85" eb="87">
      <t>ユシュツ</t>
    </rPh>
    <rPh sb="87" eb="90">
      <t>カンリジョウ</t>
    </rPh>
    <rPh sb="91" eb="93">
      <t>チュウイ</t>
    </rPh>
    <rPh sb="94" eb="95">
      <t>ハラ</t>
    </rPh>
    <rPh sb="97" eb="99">
      <t>テキセツ</t>
    </rPh>
    <rPh sb="100" eb="102">
      <t>ハンダン</t>
    </rPh>
    <rPh sb="103" eb="104">
      <t>モト</t>
    </rPh>
    <rPh sb="105" eb="107">
      <t>ギジュツ</t>
    </rPh>
    <rPh sb="108" eb="110">
      <t>テイキョウ</t>
    </rPh>
    <phoneticPr fontId="20"/>
  </si>
  <si>
    <t xml:space="preserve">プラスチック及びその製品 </t>
  </si>
  <si>
    <t>操作、据付、保守（点検）、修理、オーバーホール、分解修理等
　　　　注）装置等が有する機能を、取扱説明書に準じて操作を行う程度の標準的な使用技術は除きます。</t>
    <rPh sb="28" eb="29">
      <t>ナド</t>
    </rPh>
    <rPh sb="34" eb="35">
      <t>チュウ</t>
    </rPh>
    <rPh sb="36" eb="38">
      <t>ソウチ</t>
    </rPh>
    <rPh sb="38" eb="39">
      <t>トウ</t>
    </rPh>
    <rPh sb="40" eb="41">
      <t>ユウ</t>
    </rPh>
    <rPh sb="43" eb="45">
      <t>キノウ</t>
    </rPh>
    <rPh sb="47" eb="49">
      <t>トリアツカイ</t>
    </rPh>
    <rPh sb="49" eb="52">
      <t>セツメイショ</t>
    </rPh>
    <rPh sb="53" eb="54">
      <t>ジュン</t>
    </rPh>
    <rPh sb="56" eb="58">
      <t>ソウサ</t>
    </rPh>
    <rPh sb="59" eb="60">
      <t>オコナ</t>
    </rPh>
    <rPh sb="61" eb="63">
      <t>テイド</t>
    </rPh>
    <rPh sb="64" eb="67">
      <t>ヒョウジュンテキ</t>
    </rPh>
    <rPh sb="68" eb="70">
      <t>シヨウ</t>
    </rPh>
    <rPh sb="70" eb="72">
      <t>ギジュツ</t>
    </rPh>
    <rPh sb="73" eb="74">
      <t>ノゾ</t>
    </rPh>
    <phoneticPr fontId="20"/>
  </si>
  <si>
    <t>下記の製造等技術の規制範囲に含まれない技術 の提供が明らかである場合に適用し、非該当の技術提供として包括的に承認するルールです。なお、この確認で包括ルールが適用できないと判断されたときは、様式１－２の手順に従い、より詳細な確認をしてください。</t>
    <rPh sb="0" eb="2">
      <t>カキ</t>
    </rPh>
    <rPh sb="6" eb="8">
      <t>ギジュツ</t>
    </rPh>
    <rPh sb="9" eb="11">
      <t>キセイ</t>
    </rPh>
    <rPh sb="11" eb="13">
      <t>ハンイ</t>
    </rPh>
    <rPh sb="14" eb="15">
      <t>フク</t>
    </rPh>
    <rPh sb="19" eb="21">
      <t>ギジュツ</t>
    </rPh>
    <rPh sb="23" eb="25">
      <t>テイキョウ</t>
    </rPh>
    <rPh sb="26" eb="27">
      <t>アキ</t>
    </rPh>
    <rPh sb="32" eb="34">
      <t>バアイ</t>
    </rPh>
    <rPh sb="35" eb="37">
      <t>テキヨウ</t>
    </rPh>
    <rPh sb="50" eb="53">
      <t>ホウカツテキ</t>
    </rPh>
    <rPh sb="54" eb="56">
      <t>ショウニン</t>
    </rPh>
    <rPh sb="69" eb="71">
      <t>カクニン</t>
    </rPh>
    <rPh sb="85" eb="87">
      <t>ハンダン</t>
    </rPh>
    <rPh sb="94" eb="96">
      <t>ヨウシキ</t>
    </rPh>
    <rPh sb="100" eb="102">
      <t>テジュン</t>
    </rPh>
    <rPh sb="103" eb="104">
      <t>シタガ</t>
    </rPh>
    <rPh sb="108" eb="110">
      <t>ショウサイ</t>
    </rPh>
    <rPh sb="111" eb="113">
      <t>カクニン</t>
    </rPh>
    <phoneticPr fontId="20"/>
  </si>
  <si>
    <t>上記以外で、装置等の機材あるいは部分品、化合物や素材、生物試料、プログラム等の成果物を生じる又は生じさせうる技術</t>
    <rPh sb="0" eb="2">
      <t>ジョウキ</t>
    </rPh>
    <rPh sb="2" eb="4">
      <t>イガイ</t>
    </rPh>
    <rPh sb="20" eb="23">
      <t>カゴウブツ</t>
    </rPh>
    <rPh sb="39" eb="42">
      <t>セイカブツ</t>
    </rPh>
    <phoneticPr fontId="20"/>
  </si>
  <si>
    <t>新規雇用者（雇用条件通知書が交付される者）となる教員もしくは研究員等については様式１－３で事前確認してください。</t>
    <rPh sb="0" eb="2">
      <t>シンキ</t>
    </rPh>
    <rPh sb="2" eb="5">
      <t>コヨウシャ</t>
    </rPh>
    <rPh sb="27" eb="29">
      <t>ホウレイ</t>
    </rPh>
    <rPh sb="30" eb="32">
      <t>カイセイ</t>
    </rPh>
    <rPh sb="40" eb="42">
      <t>イジョウ</t>
    </rPh>
    <rPh sb="43" eb="45">
      <t>シンチョウ</t>
    </rPh>
    <rPh sb="46" eb="48">
      <t>シンサ</t>
    </rPh>
    <rPh sb="49" eb="51">
      <t>ジッシ</t>
    </rPh>
    <rPh sb="55" eb="56">
      <t>モトバアイコウホシャサイタクゴミブントウヘンコウゴケイザイサンギョウショウキョカシュトクジュウブンカンガソウキジゼンカクニンジッシトウコウセイケンキュウスイシンシツジゼンソウダンカノウカギハヤネガ</t>
    </rPh>
    <phoneticPr fontId="20"/>
  </si>
  <si>
    <t>　【非製造系研究の例】</t>
    <rPh sb="2" eb="3">
      <t>ヒ</t>
    </rPh>
    <rPh sb="3" eb="6">
      <t>セイゾウケイ</t>
    </rPh>
    <rPh sb="6" eb="8">
      <t>ケンキュウ</t>
    </rPh>
    <rPh sb="9" eb="10">
      <t>レイ</t>
    </rPh>
    <phoneticPr fontId="20"/>
  </si>
  <si>
    <t>選択してください。</t>
  </si>
  <si>
    <t>※この例示は、【製造系技術の規制範囲】に該当しない、又は除外も可能と想定される研究分野等を例示しています。</t>
    <rPh sb="26" eb="27">
      <t>マタ</t>
    </rPh>
    <rPh sb="39" eb="41">
      <t>ケンキュウ</t>
    </rPh>
    <phoneticPr fontId="20"/>
  </si>
  <si>
    <t xml:space="preserve">第８６類
 </t>
  </si>
  <si>
    <t>以上で確認は終了です。事前確認シート等と併せ、部局担当事務にご提出ください。</t>
  </si>
  <si>
    <r>
      <t>　　下欄で推奨する「様式1-4による提供技術（授業科目）の事前判定」で、「提供可」とされている場合に選択できる項目です。
　　　　</t>
    </r>
    <r>
      <rPr>
        <b/>
        <sz val="11"/>
        <color rgb="FFFF0000"/>
        <rFont val="ＭＳ Ｐゴシック"/>
        <family val="3"/>
        <charset val="128"/>
      </rPr>
      <t>※様式1-4で、「本部確認」となっているときは、この包括ルールは適用できませんのでご注意ください。　　</t>
    </r>
    <rPh sb="2" eb="3">
      <t>シタ</t>
    </rPh>
    <rPh sb="3" eb="4">
      <t>ラン</t>
    </rPh>
    <rPh sb="5" eb="7">
      <t>スイショウ</t>
    </rPh>
    <rPh sb="10" eb="12">
      <t>ヨウシキ</t>
    </rPh>
    <rPh sb="18" eb="20">
      <t>テイキョウ</t>
    </rPh>
    <rPh sb="20" eb="22">
      <t>ギジュツ</t>
    </rPh>
    <rPh sb="23" eb="25">
      <t>ジュギョウ</t>
    </rPh>
    <rPh sb="25" eb="27">
      <t>カモク</t>
    </rPh>
    <rPh sb="29" eb="31">
      <t>ジゼン</t>
    </rPh>
    <rPh sb="31" eb="33">
      <t>ハンテイ</t>
    </rPh>
    <rPh sb="55" eb="57">
      <t>コウモク</t>
    </rPh>
    <rPh sb="66" eb="68">
      <t>ヨウシキ</t>
    </rPh>
    <rPh sb="74" eb="76">
      <t>ホンブ</t>
    </rPh>
    <rPh sb="76" eb="78">
      <t>カクニン</t>
    </rPh>
    <rPh sb="91" eb="93">
      <t>ホウカツ</t>
    </rPh>
    <rPh sb="97" eb="99">
      <t>テキヨウ</t>
    </rPh>
    <rPh sb="107" eb="109">
      <t>チュウイ</t>
    </rPh>
    <phoneticPr fontId="20"/>
  </si>
  <si>
    <t>事前確認１②が「いいえ」である。</t>
    <rPh sb="0" eb="2">
      <t>ジゼン</t>
    </rPh>
    <rPh sb="2" eb="4">
      <t>カクニン</t>
    </rPh>
    <phoneticPr fontId="20"/>
  </si>
  <si>
    <t xml:space="preserve">　第９４類
 </t>
  </si>
  <si>
    <t>４　※</t>
  </si>
  <si>
    <t>研究生</t>
  </si>
  <si>
    <t>絞りスピニング加工機</t>
  </si>
  <si>
    <t>9　※</t>
  </si>
  <si>
    <t>誘電体フィルム(電気を動力源とする自動車(燃料を使用するものを含む。)のエネルギーを制御する装置に用いられる平滑用フィルムコンデンサに用いることができるものに限る。)の設計又は製造に係る技術</t>
  </si>
  <si>
    <t>5　※</t>
  </si>
  <si>
    <t>13　※</t>
  </si>
  <si>
    <r>
      <rPr>
        <b/>
        <sz val="14"/>
        <color indexed="8"/>
        <rFont val="ＭＳ Ｐゴシック"/>
        <family val="3"/>
        <charset val="128"/>
      </rPr>
      <t xml:space="preserve">: </t>
    </r>
    <r>
      <rPr>
        <sz val="12"/>
        <color indexed="8"/>
        <rFont val="ＭＳ Ｐゴシック"/>
        <family val="3"/>
        <charset val="128"/>
      </rPr>
      <t>大量破壊兵器に関連して、「貯蔵」に関する技術が、製造等技術に含まれる場合があります。</t>
    </r>
    <rPh sb="2" eb="4">
      <t>タイリョウ</t>
    </rPh>
    <rPh sb="4" eb="6">
      <t>ハカイ</t>
    </rPh>
    <rPh sb="6" eb="8">
      <t>ヘイキ</t>
    </rPh>
    <rPh sb="9" eb="11">
      <t>カンレン</t>
    </rPh>
    <rPh sb="15" eb="17">
      <t>チョゾウ</t>
    </rPh>
    <rPh sb="19" eb="20">
      <t>カン</t>
    </rPh>
    <rPh sb="22" eb="24">
      <t>ギジュツ</t>
    </rPh>
    <rPh sb="26" eb="28">
      <t>セイゾウ</t>
    </rPh>
    <rPh sb="28" eb="29">
      <t>トウ</t>
    </rPh>
    <rPh sb="29" eb="31">
      <t>ギジュツ</t>
    </rPh>
    <rPh sb="32" eb="33">
      <t>フク</t>
    </rPh>
    <rPh sb="36" eb="38">
      <t>バアイ</t>
    </rPh>
    <phoneticPr fontId="20"/>
  </si>
  <si>
    <t xml:space="preserve">　　　　※　貯蔵 </t>
  </si>
  <si>
    <t xml:space="preserve">
　　　　　　　（対象）　　　　　　
　　　　　　大学院学生
　　　　　　聴講生など
　　　　</t>
    <rPh sb="9" eb="11">
      <t>タイショウ</t>
    </rPh>
    <rPh sb="25" eb="28">
      <t>ダイガクイン</t>
    </rPh>
    <rPh sb="28" eb="30">
      <t>ガクセイ</t>
    </rPh>
    <phoneticPr fontId="20"/>
  </si>
  <si>
    <t xml:space="preserve">  理由 ：</t>
    <rPh sb="2" eb="4">
      <t>リユウ</t>
    </rPh>
    <phoneticPr fontId="20"/>
  </si>
  <si>
    <t>(授　業)</t>
    <rPh sb="1" eb="2">
      <t>ジュ</t>
    </rPh>
    <rPh sb="3" eb="4">
      <t>ギョウ</t>
    </rPh>
    <phoneticPr fontId="20"/>
  </si>
  <si>
    <t>黄枠</t>
    <rPh sb="0" eb="1">
      <t>キ</t>
    </rPh>
    <rPh sb="1" eb="2">
      <t>ワク</t>
    </rPh>
    <phoneticPr fontId="20"/>
  </si>
  <si>
    <t>文系(非実験系)の他、文系（実験系）及び理系の一部の分野についても、製造系技術を含まない研究内容である場合に限り、包括的に承認するルール</t>
    <rPh sb="0" eb="2">
      <t>ブンケイ</t>
    </rPh>
    <rPh sb="3" eb="4">
      <t>ヒ</t>
    </rPh>
    <rPh sb="4" eb="6">
      <t>ジッケン</t>
    </rPh>
    <rPh sb="6" eb="7">
      <t>ケイ</t>
    </rPh>
    <rPh sb="9" eb="10">
      <t>ホカ</t>
    </rPh>
    <rPh sb="11" eb="13">
      <t>ブンケイ</t>
    </rPh>
    <rPh sb="14" eb="16">
      <t>ジッケン</t>
    </rPh>
    <rPh sb="16" eb="17">
      <t>ケイ</t>
    </rPh>
    <rPh sb="18" eb="19">
      <t>オヨ</t>
    </rPh>
    <rPh sb="20" eb="22">
      <t>リケイ</t>
    </rPh>
    <rPh sb="23" eb="25">
      <t>イチブ</t>
    </rPh>
    <rPh sb="34" eb="37">
      <t>セイゾウケイ</t>
    </rPh>
    <rPh sb="37" eb="39">
      <t>ギジュツ</t>
    </rPh>
    <rPh sb="40" eb="41">
      <t>フク</t>
    </rPh>
    <rPh sb="44" eb="46">
      <t>ケンキュウ</t>
    </rPh>
    <rPh sb="46" eb="48">
      <t>ナイヨウ</t>
    </rPh>
    <rPh sb="51" eb="53">
      <t>バアイ</t>
    </rPh>
    <rPh sb="54" eb="55">
      <t>カギ</t>
    </rPh>
    <rPh sb="57" eb="60">
      <t>ホウカツテキ</t>
    </rPh>
    <rPh sb="61" eb="63">
      <t>ショウニン</t>
    </rPh>
    <phoneticPr fontId="20"/>
  </si>
  <si>
    <t>W57</t>
  </si>
  <si>
    <t>重水素・重水素化合物</t>
  </si>
  <si>
    <r>
      <t>受入予定者が所属する（していた）組織は、外国の軍又は警察である。
　　※ただし、</t>
    </r>
    <r>
      <rPr>
        <b/>
        <sz val="11"/>
        <color rgb="FFFF0000"/>
        <rFont val="ＭＳ Ｐゴシック"/>
        <family val="3"/>
        <charset val="128"/>
      </rPr>
      <t>確認の結果</t>
    </r>
    <r>
      <rPr>
        <sz val="11"/>
        <rFont val="ＭＳ Ｐゴシック"/>
        <family val="3"/>
        <charset val="128"/>
      </rPr>
      <t>、義務兵役により召集され、ブートキャンプ（新兵訓練）や代替役で所属していた場合を除きます。</t>
    </r>
    <rPh sb="0" eb="2">
      <t>ウケイレ</t>
    </rPh>
    <rPh sb="6" eb="8">
      <t>ショゾク</t>
    </rPh>
    <rPh sb="20" eb="22">
      <t>ガイコク</t>
    </rPh>
    <rPh sb="40" eb="42">
      <t>カクニン</t>
    </rPh>
    <rPh sb="43" eb="45">
      <t>ケッカ</t>
    </rPh>
    <rPh sb="46" eb="48">
      <t>ギム</t>
    </rPh>
    <rPh sb="48" eb="50">
      <t>ヘイエキ</t>
    </rPh>
    <rPh sb="66" eb="68">
      <t>シンペイ</t>
    </rPh>
    <rPh sb="68" eb="70">
      <t>クンレン</t>
    </rPh>
    <rPh sb="72" eb="74">
      <t>ダイタイ</t>
    </rPh>
    <rPh sb="74" eb="75">
      <t>エキ</t>
    </rPh>
    <rPh sb="76" eb="78">
      <t>ショゾク</t>
    </rPh>
    <rPh sb="82" eb="84">
      <t>バアイ</t>
    </rPh>
    <rPh sb="85" eb="86">
      <t>ノゾ</t>
    </rPh>
    <phoneticPr fontId="20"/>
  </si>
  <si>
    <t>粉粒体用混合機等</t>
  </si>
  <si>
    <t>第１８部</t>
  </si>
  <si>
    <t>（注)</t>
  </si>
  <si>
    <t>ロケット・ＵＡＶ用ＩＣ・探知装置・レードーム</t>
  </si>
  <si>
    <t>貨物の場合は品目名で貨物を照合し、技術の場合は提供される技術がどのような貨物に関係するかを見て合致する品目を確認します。</t>
  </si>
  <si>
    <t>【学内包括承認ルール適用の簡易チェック表】　　　　※様式１－２専用</t>
    <rPh sb="1" eb="3">
      <t>ガクナイ</t>
    </rPh>
    <rPh sb="3" eb="5">
      <t>ホウカツ</t>
    </rPh>
    <rPh sb="5" eb="7">
      <t>ショウニン</t>
    </rPh>
    <rPh sb="10" eb="12">
      <t>テキヨウ</t>
    </rPh>
    <rPh sb="26" eb="28">
      <t>ヨウシキ</t>
    </rPh>
    <rPh sb="31" eb="33">
      <t>センヨウ</t>
    </rPh>
    <phoneticPr fontId="20"/>
  </si>
  <si>
    <t>反応器又は貯蔵容器の修理用の組立品等</t>
  </si>
  <si>
    <t xml:space="preserve">　第４６類
 </t>
  </si>
  <si>
    <t>トリチウム</t>
  </si>
  <si>
    <t>細菌製剤用製造装置等</t>
  </si>
  <si>
    <t>ドラフトチャンバー</t>
  </si>
  <si>
    <t>信号発生器</t>
  </si>
  <si>
    <t>該当の有無を以下にチェックしてください。　(事前確認シート様式1-1の &lt;事前確認４①b&gt; 及び &lt;事前確認６①b&gt; に反映されます。)</t>
    <rPh sb="0" eb="2">
      <t>がいとう</t>
    </rPh>
    <rPh sb="3" eb="5">
      <t>うむ</t>
    </rPh>
    <rPh sb="6" eb="8">
      <t>いか</t>
    </rPh>
    <rPh sb="29" eb="31">
      <t>ようしき</t>
    </rPh>
    <rPh sb="46" eb="47">
      <t>およ</t>
    </rPh>
    <rPh sb="60" eb="62">
      <t>はんえい</t>
    </rPh>
    <phoneticPr fontId="79" type="Hiragana"/>
  </si>
  <si>
    <t>輸出する貨物または海外等で提供しようとする技術が、手順２で確認した品目に該当するかどうか確認し、該当するときは確認欄を「該当」にしてください。</t>
  </si>
  <si>
    <t>様式1-4による授業科目の事前判定で、「技術提供可」とされている場合に選択できるルール　　</t>
    <rPh sb="0" eb="2">
      <t>ヨウシキ</t>
    </rPh>
    <rPh sb="8" eb="10">
      <t>ジュギョウ</t>
    </rPh>
    <rPh sb="10" eb="12">
      <t>カモク</t>
    </rPh>
    <rPh sb="13" eb="15">
      <t>ジゼン</t>
    </rPh>
    <rPh sb="15" eb="17">
      <t>ハンテイ</t>
    </rPh>
    <phoneticPr fontId="20"/>
  </si>
  <si>
    <t xml:space="preserve">第１１部 </t>
  </si>
  <si>
    <t>周波数分析器</t>
  </si>
  <si>
    <t>第６部</t>
  </si>
  <si>
    <t>(記名)</t>
    <rPh sb="1" eb="3">
      <t>キメイ</t>
    </rPh>
    <phoneticPr fontId="20"/>
  </si>
  <si>
    <t>(記名)</t>
  </si>
  <si>
    <t>以下は、表中の選択肢です。消去しないでください。</t>
    <rPh sb="0" eb="2">
      <t>イカ</t>
    </rPh>
    <rPh sb="4" eb="6">
      <t>ヒョウチュウ</t>
    </rPh>
    <rPh sb="7" eb="10">
      <t>センタクシ</t>
    </rPh>
    <rPh sb="13" eb="15">
      <t>ショウキョ</t>
    </rPh>
    <phoneticPr fontId="20"/>
  </si>
  <si>
    <t>(11の2)</t>
  </si>
  <si>
    <t>特別研究学生</t>
  </si>
  <si>
    <t>軸受等</t>
  </si>
  <si>
    <r>
      <t>　　本学では、ガイダンス第四版以降、平成29年度の学内業務監査時に受けた各部局からの簡素化の要望なども踏まえ、上記①～③に対応すべく「学内包括承認ルール」を運用しています。</t>
    </r>
    <r>
      <rPr>
        <sz val="12"/>
        <color indexed="8"/>
        <rFont val="ＭＳ Ｐゴシック"/>
        <family val="3"/>
        <charset val="128"/>
      </rPr>
      <t xml:space="preserve">
　　具体的には、従来の「文系非実験系」を</t>
    </r>
    <r>
      <rPr>
        <b/>
        <sz val="12"/>
        <color indexed="8"/>
        <rFont val="ＭＳ Ｐゴシック"/>
        <family val="3"/>
        <charset val="128"/>
      </rPr>
      <t>「文系の研究全般」に範囲を拡大</t>
    </r>
    <r>
      <rPr>
        <sz val="12"/>
        <color indexed="8"/>
        <rFont val="ＭＳ Ｐゴシック"/>
        <family val="3"/>
        <charset val="128"/>
      </rPr>
      <t>して確認する他、</t>
    </r>
    <r>
      <rPr>
        <b/>
        <sz val="12"/>
        <color indexed="8"/>
        <rFont val="ＭＳ Ｐゴシック"/>
        <family val="3"/>
        <charset val="128"/>
      </rPr>
      <t>学部教育</t>
    </r>
    <r>
      <rPr>
        <sz val="12"/>
        <color indexed="8"/>
        <rFont val="ＭＳ Ｐゴシック"/>
        <family val="3"/>
        <charset val="128"/>
      </rPr>
      <t>、さらに、理系であっても製造等技術との関連が希薄であると考えられる以下の学問分野についても、比較的簡易な確認とするルールです。（詳細は４項をご覧ください。）
　　　　</t>
    </r>
    <r>
      <rPr>
        <b/>
        <sz val="12"/>
        <color indexed="8"/>
        <rFont val="ＭＳ Ｐゴシック"/>
        <family val="3"/>
        <charset val="128"/>
      </rPr>
      <t>a.数学など明らかに理論を主体としている理系分野の技術</t>
    </r>
    <r>
      <rPr>
        <sz val="12"/>
        <color indexed="8"/>
        <rFont val="ＭＳ Ｐゴシック"/>
        <family val="3"/>
        <charset val="128"/>
      </rPr>
      <t>、
　　　　</t>
    </r>
    <r>
      <rPr>
        <b/>
        <sz val="12"/>
        <color indexed="8"/>
        <rFont val="ＭＳ Ｐゴシック"/>
        <family val="3"/>
        <charset val="128"/>
      </rPr>
      <t>b.経済や地理といった文系分野と近似の領域にある理系分野の技術</t>
    </r>
    <r>
      <rPr>
        <sz val="12"/>
        <color indexed="8"/>
        <rFont val="ＭＳ Ｐゴシック"/>
        <family val="3"/>
        <charset val="128"/>
      </rPr>
      <t>、
　　　　</t>
    </r>
    <r>
      <rPr>
        <b/>
        <sz val="12"/>
        <color indexed="8"/>
        <rFont val="ＭＳ Ｐゴシック"/>
        <family val="3"/>
        <charset val="128"/>
      </rPr>
      <t>c.人体・動物等の医療・保健等を直接の目的する理系(医系)分野の技術</t>
    </r>
    <r>
      <rPr>
        <sz val="12"/>
        <color indexed="8"/>
        <rFont val="ＭＳ Ｐゴシック"/>
        <family val="3"/>
        <charset val="128"/>
      </rPr>
      <t xml:space="preserve">
　　安全保障輸出管理では、製造等技術を以下のように定義しており、上記abcの範囲において、これら製造等技術が含まないと申告のある技術については、包括的にこのルールを適用し、事前確認を簡素化します。　　　</t>
    </r>
    <rPh sb="12" eb="15">
      <t>ダイ</t>
    </rPh>
    <rPh sb="15" eb="17">
      <t>イコウ</t>
    </rPh>
    <rPh sb="89" eb="92">
      <t>グタイテキ</t>
    </rPh>
    <rPh sb="95" eb="97">
      <t>ジュウライ</t>
    </rPh>
    <rPh sb="108" eb="110">
      <t>ブンケイ</t>
    </rPh>
    <rPh sb="111" eb="113">
      <t>ケンキュウ</t>
    </rPh>
    <rPh sb="113" eb="115">
      <t>ゼンパン</t>
    </rPh>
    <rPh sb="117" eb="119">
      <t>ハンイ</t>
    </rPh>
    <rPh sb="120" eb="122">
      <t>カクダイ</t>
    </rPh>
    <rPh sb="124" eb="126">
      <t>カクニン</t>
    </rPh>
    <rPh sb="128" eb="129">
      <t>ホカ</t>
    </rPh>
    <rPh sb="130" eb="132">
      <t>ガクブ</t>
    </rPh>
    <rPh sb="132" eb="134">
      <t>キョウイク</t>
    </rPh>
    <rPh sb="167" eb="169">
      <t>イカ</t>
    </rPh>
    <rPh sb="170" eb="172">
      <t>ガクモン</t>
    </rPh>
    <rPh sb="172" eb="174">
      <t>ブンヤ</t>
    </rPh>
    <rPh sb="223" eb="224">
      <t>アキ</t>
    </rPh>
    <rPh sb="237" eb="239">
      <t>リケイ</t>
    </rPh>
    <rPh sb="263" eb="265">
      <t>ブンヤ</t>
    </rPh>
    <rPh sb="266" eb="268">
      <t>キンジ</t>
    </rPh>
    <rPh sb="269" eb="271">
      <t>リョウイキ</t>
    </rPh>
    <rPh sb="274" eb="276">
      <t>リケイ</t>
    </rPh>
    <rPh sb="296" eb="298">
      <t>イリョウ</t>
    </rPh>
    <rPh sb="303" eb="305">
      <t>チョクセツ</t>
    </rPh>
    <rPh sb="310" eb="312">
      <t>リケイ</t>
    </rPh>
    <rPh sb="313" eb="315">
      <t>イケイ</t>
    </rPh>
    <rPh sb="324" eb="326">
      <t>アンゼン</t>
    </rPh>
    <rPh sb="326" eb="328">
      <t>ホショウ</t>
    </rPh>
    <rPh sb="328" eb="330">
      <t>ユシュツ</t>
    </rPh>
    <rPh sb="330" eb="332">
      <t>カンリ</t>
    </rPh>
    <rPh sb="337" eb="338">
      <t>トウ</t>
    </rPh>
    <rPh sb="354" eb="356">
      <t>ジョウキ</t>
    </rPh>
    <rPh sb="360" eb="362">
      <t>ハンイ</t>
    </rPh>
    <rPh sb="370" eb="372">
      <t>セイゾウ</t>
    </rPh>
    <rPh sb="372" eb="373">
      <t>トウ</t>
    </rPh>
    <rPh sb="373" eb="375">
      <t>ギジュツ</t>
    </rPh>
    <rPh sb="376" eb="377">
      <t>フク</t>
    </rPh>
    <rPh sb="381" eb="383">
      <t>シンコク</t>
    </rPh>
    <rPh sb="386" eb="388">
      <t>ギジュツ</t>
    </rPh>
    <rPh sb="394" eb="397">
      <t>ホウカツテキ</t>
    </rPh>
    <rPh sb="404" eb="406">
      <t>テキヨウ</t>
    </rPh>
    <rPh sb="408" eb="410">
      <t>ジゼン</t>
    </rPh>
    <rPh sb="410" eb="412">
      <t>カクニン</t>
    </rPh>
    <rPh sb="413" eb="416">
      <t>カンソカ</t>
    </rPh>
    <phoneticPr fontId="20"/>
  </si>
  <si>
    <t>増幅器</t>
  </si>
  <si>
    <t>　該当なし</t>
    <rPh sb="1" eb="3">
      <t>ガイトウ</t>
    </rPh>
    <phoneticPr fontId="20"/>
  </si>
  <si>
    <t>肉、魚又は甲殻類、軟体動物若しくはその他の水棲無脊椎動物の調製品</t>
  </si>
  <si>
    <t>所　在　地</t>
    <rPh sb="0" eb="1">
      <t>ショ</t>
    </rPh>
    <rPh sb="2" eb="3">
      <t>ザイ</t>
    </rPh>
    <rPh sb="4" eb="5">
      <t>チ</t>
    </rPh>
    <phoneticPr fontId="20"/>
  </si>
  <si>
    <r>
      <t>　イ</t>
    </r>
    <r>
      <rPr>
        <sz val="11"/>
        <color theme="1"/>
        <rFont val="ＭＳ Ｐゴシック"/>
        <family val="3"/>
        <charset val="128"/>
      </rPr>
      <t>　留学生等に予定される対応</t>
    </r>
  </si>
  <si>
    <t>受入予定者の過去の研究内容が、大量破壊兵器等又は通常兵器の開発等である疑いがある。</t>
  </si>
  <si>
    <t>各項目の確認条件に応じ「おそれ貨物①」又は「おそれ貨物②」いずれかもしくは両方を確認してください。</t>
    <rPh sb="0" eb="1">
      <t>カク</t>
    </rPh>
    <rPh sb="1" eb="3">
      <t>コウモク</t>
    </rPh>
    <rPh sb="4" eb="6">
      <t>カクニン</t>
    </rPh>
    <rPh sb="6" eb="8">
      <t>ジョウケン</t>
    </rPh>
    <rPh sb="9" eb="10">
      <t>オウ</t>
    </rPh>
    <rPh sb="19" eb="20">
      <t>マタ</t>
    </rPh>
    <rPh sb="37" eb="39">
      <t>リョウホウ</t>
    </rPh>
    <phoneticPr fontId="20"/>
  </si>
  <si>
    <t>【学内包括承認ルール】</t>
    <rPh sb="1" eb="3">
      <t>ガクナイ</t>
    </rPh>
    <rPh sb="3" eb="5">
      <t>ホウカツ</t>
    </rPh>
    <rPh sb="5" eb="7">
      <t>ショウニン</t>
    </rPh>
    <phoneticPr fontId="20"/>
  </si>
  <si>
    <t xml:space="preserve">紡織用繊維のその他の製品、セット、中古の衣類、紡織用繊維の中古の物品及びぼろ </t>
  </si>
  <si>
    <t>　③に該当のときは研究公正推進室から連絡</t>
  </si>
  <si>
    <t>https://www.customs.go.jp/searchtc/jtcsv001.jsp</t>
  </si>
  <si>
    <t>※事務部等名ではありません。上書きしてください。</t>
    <rPh sb="1" eb="3">
      <t>ジム</t>
    </rPh>
    <rPh sb="3" eb="4">
      <t>ブ</t>
    </rPh>
    <rPh sb="4" eb="5">
      <t>トウ</t>
    </rPh>
    <rPh sb="5" eb="6">
      <t>メイ</t>
    </rPh>
    <rPh sb="14" eb="16">
      <t>ウワガ</t>
    </rPh>
    <phoneticPr fontId="20"/>
  </si>
  <si>
    <t>しごきスピニング加工機等</t>
  </si>
  <si>
    <t>白金触媒</t>
  </si>
  <si>
    <t>爆発物・発射装置等</t>
  </si>
  <si>
    <t>在籍中の①の者の身分変更等又は提供する技術等の変更に伴う再確認</t>
    <rPh sb="0" eb="3">
      <t>ザイセキチュウ</t>
    </rPh>
    <rPh sb="6" eb="7">
      <t>モノ</t>
    </rPh>
    <rPh sb="13" eb="14">
      <t>マタ</t>
    </rPh>
    <rPh sb="15" eb="17">
      <t>テイキョウ</t>
    </rPh>
    <rPh sb="19" eb="23">
      <t>ギジ</t>
    </rPh>
    <rPh sb="23" eb="25">
      <t>ヘンコウ</t>
    </rPh>
    <rPh sb="26" eb="27">
      <t>トモナ</t>
    </rPh>
    <phoneticPr fontId="20"/>
  </si>
  <si>
    <t>ポンプに使用できる軸受</t>
  </si>
  <si>
    <t>推進薬・原料</t>
  </si>
  <si>
    <r>
      <t>電</t>
    </r>
    <r>
      <rPr>
        <sz val="11"/>
        <rFont val="ＭＳ Ｐゴシック"/>
        <family val="3"/>
        <charset val="128"/>
      </rPr>
      <t>磁</t>
    </r>
    <r>
      <rPr>
        <sz val="11"/>
        <color theme="1"/>
        <rFont val="ＭＳ Ｐゴシック"/>
        <family val="3"/>
        <charset val="128"/>
      </rPr>
      <t>波の吸収材・導電性高分子</t>
    </r>
    <rPh sb="2" eb="3">
      <t>ナミ</t>
    </rPh>
    <phoneticPr fontId="20"/>
  </si>
  <si>
    <t>推進薬の製造・試験装置等</t>
  </si>
  <si>
    <t>指向性エネルギー兵器等</t>
  </si>
  <si>
    <t>下記項目に関する設計又は製造に係る技術を含まない契約である。</t>
    <rPh sb="0" eb="2">
      <t>かき</t>
    </rPh>
    <rPh sb="2" eb="4">
      <t>こうもく</t>
    </rPh>
    <rPh sb="5" eb="6">
      <t>かん</t>
    </rPh>
    <rPh sb="8" eb="10">
      <t>せっけい</t>
    </rPh>
    <rPh sb="10" eb="11">
      <t>また</t>
    </rPh>
    <rPh sb="12" eb="14">
      <t>せいぞう</t>
    </rPh>
    <rPh sb="15" eb="16">
      <t>かか</t>
    </rPh>
    <rPh sb="17" eb="19">
      <t>ぎじゅつ</t>
    </rPh>
    <rPh sb="20" eb="21">
      <t>ふく</t>
    </rPh>
    <rPh sb="24" eb="26">
      <t>けいやく</t>
    </rPh>
    <phoneticPr fontId="79" type="Hiragana"/>
  </si>
  <si>
    <t>渡日前</t>
    <rPh sb="0" eb="3">
      <t>トニチマエ</t>
    </rPh>
    <phoneticPr fontId="20"/>
  </si>
  <si>
    <t>運動ｴﾈﾙｷﾞｰ兵器等</t>
  </si>
  <si>
    <t>軍用車両・軍用仮設橋等</t>
  </si>
  <si>
    <t>核燃料物質・核原料物質</t>
  </si>
  <si>
    <t>軍用船舶等</t>
  </si>
  <si>
    <t>軍用航空機等</t>
  </si>
  <si>
    <t>2　測定装置</t>
  </si>
  <si>
    <t>第２部</t>
  </si>
  <si>
    <t>ノズル・再突入機先端部製造装置他</t>
  </si>
  <si>
    <t>a.保有の有無</t>
  </si>
  <si>
    <t>装甲板・軍用ヘルメット・防弾衣等</t>
  </si>
  <si>
    <t>第７２類</t>
  </si>
  <si>
    <t>複合材用の炉・制御装置</t>
  </si>
  <si>
    <t>軍用探照灯・制御装置</t>
  </si>
  <si>
    <t>軍用細菌製剤・化学製剤等</t>
  </si>
  <si>
    <t>軍用細菌製剤・化学製剤などの浄化用化学物質混合物</t>
  </si>
  <si>
    <t>(前ページから続く)</t>
    <rPh sb="1" eb="2">
      <t>ぜん</t>
    </rPh>
    <rPh sb="7" eb="8">
      <t>つづ</t>
    </rPh>
    <phoneticPr fontId="79" type="Hiragana"/>
  </si>
  <si>
    <t>事前確認 ０ の結果</t>
    <rPh sb="8" eb="10">
      <t>ケッカ</t>
    </rPh>
    <phoneticPr fontId="20"/>
  </si>
  <si>
    <t>ロケット・ＵＡＶ用飛行・姿勢制御装置他</t>
  </si>
  <si>
    <t>事前確認５の①a、①b又は②に「はい」がある。
(いずれかひとつでも「はい」があれば該当です。)</t>
    <rPh sb="11" eb="12">
      <t>マタ</t>
    </rPh>
    <rPh sb="42" eb="44">
      <t>ガイトウ</t>
    </rPh>
    <phoneticPr fontId="20"/>
  </si>
  <si>
    <r>
      <t>【確認手順】</t>
    </r>
    <r>
      <rPr>
        <b/>
        <sz val="20"/>
        <color theme="1"/>
        <rFont val="ＭＳ Ｐゴシック"/>
        <family val="3"/>
        <charset val="128"/>
      </rPr>
      <t xml:space="preserve"> 
※　この確認表は、様式１－１と様式１－２の共通作業表となっていますので、確認欄にご留意ください。</t>
    </r>
  </si>
  <si>
    <t>アビオニクス装置等</t>
  </si>
  <si>
    <t>特定類型該当者（非常勤講師含む）</t>
    <rPh sb="8" eb="11">
      <t>ヒジョウキン</t>
    </rPh>
    <rPh sb="11" eb="13">
      <t>コウシ</t>
    </rPh>
    <rPh sb="13" eb="14">
      <t>フク</t>
    </rPh>
    <phoneticPr fontId="20"/>
  </si>
  <si>
    <t>軍用火薬類の製造・試験装置等</t>
  </si>
  <si>
    <t>ロケット・ＵＡＶ用熱電池</t>
  </si>
  <si>
    <t>原子力</t>
  </si>
  <si>
    <t>原子炉・原子炉用発電装置等</t>
  </si>
  <si>
    <r>
      <t xml:space="preserve">
　　　</t>
    </r>
    <r>
      <rPr>
        <b/>
        <sz val="14"/>
        <rFont val="ＭＳ Ｐゴシック"/>
        <family val="3"/>
        <charset val="128"/>
      </rPr>
      <t>②</t>
    </r>
    <r>
      <rPr>
        <b/>
        <sz val="11"/>
        <rFont val="ＭＳ Ｐゴシック"/>
        <family val="3"/>
        <charset val="128"/>
      </rPr>
      <t>へ</t>
    </r>
  </si>
  <si>
    <t>第５６類</t>
  </si>
  <si>
    <t>第２７類</t>
  </si>
  <si>
    <t>使  用  目  的  等</t>
  </si>
  <si>
    <t>ロケット・ＵＡＶ用Ａ／Ｄ変換器</t>
  </si>
  <si>
    <t>(8の4)</t>
  </si>
  <si>
    <t>振動試験装置等、空気力学試験装置・燃焼試験装置他</t>
  </si>
  <si>
    <t>ロケット設計用電子計算機</t>
  </si>
  <si>
    <t>ロケット・製造装置等</t>
  </si>
  <si>
    <t>ウラン・プルトニウム同位元素分離用装置等</t>
  </si>
  <si>
    <t>所長</t>
    <rPh sb="0" eb="2">
      <t>ショチョウ</t>
    </rPh>
    <phoneticPr fontId="20"/>
  </si>
  <si>
    <t>先端材料</t>
  </si>
  <si>
    <t>周波数変換器等</t>
  </si>
  <si>
    <t xml:space="preserve">わら、エスパルトその他の組物材料の製品並びにかご細工物及び枝条細工物 
</t>
  </si>
  <si>
    <t>ふっ素化合物製品</t>
  </si>
  <si>
    <t>重水素・重水素化合物の製造装置等</t>
  </si>
  <si>
    <t>政府系認可法人</t>
    <rPh sb="0" eb="3">
      <t>セイフケイ</t>
    </rPh>
    <rPh sb="3" eb="5">
      <t>ニンカ</t>
    </rPh>
    <rPh sb="5" eb="7">
      <t>ホウジン</t>
    </rPh>
    <phoneticPr fontId="20"/>
  </si>
  <si>
    <t>芳香族ポリイミド製品</t>
  </si>
  <si>
    <t>ウラン・プルトニウム製造用装置等</t>
  </si>
  <si>
    <t xml:space="preserve">各種の調製食料品   </t>
  </si>
  <si>
    <t xml:space="preserve">第３部
 </t>
  </si>
  <si>
    <t>1　数値制御工作機械</t>
  </si>
  <si>
    <t>ウランチタン合金・タングステン合金</t>
  </si>
  <si>
    <t>誘導炉・アーク炉・溶解炉又はこれらの部分品</t>
  </si>
  <si>
    <t>　政府奨学金などの収入により制約を受けている</t>
    <rPh sb="1" eb="3">
      <t>セイフ</t>
    </rPh>
    <rPh sb="3" eb="6">
      <t>ショウガクキン</t>
    </rPh>
    <rPh sb="9" eb="11">
      <t>シュウニュウ</t>
    </rPh>
    <rPh sb="14" eb="16">
      <t>セイヤク</t>
    </rPh>
    <rPh sb="17" eb="18">
      <t>ウ</t>
    </rPh>
    <phoneticPr fontId="20"/>
  </si>
  <si>
    <t>超電導材料</t>
  </si>
  <si>
    <t>アイソスタチックプレス等</t>
  </si>
  <si>
    <t>ロボット等</t>
  </si>
  <si>
    <t xml:space="preserve">　第８類 </t>
  </si>
  <si>
    <t>振動試験装置等</t>
  </si>
  <si>
    <t>冷媒用液体</t>
  </si>
  <si>
    <t>核兵器起爆用アルファ線源用物質</t>
  </si>
  <si>
    <r>
      <t>　</t>
    </r>
    <r>
      <rPr>
        <sz val="12"/>
        <color rgb="FFFF0000"/>
        <rFont val="ＭＳ Ｐゴシック"/>
        <family val="3"/>
        <charset val="128"/>
      </rPr>
      <t>医理工系で少しでも「モノ」づくりの技術を含む場合</t>
    </r>
    <r>
      <rPr>
        <sz val="12"/>
        <color indexed="8"/>
        <rFont val="ＭＳ Ｐゴシック"/>
        <family val="3"/>
        <charset val="128"/>
      </rPr>
      <t>は、</t>
    </r>
    <r>
      <rPr>
        <sz val="12"/>
        <color rgb="FFFF0000"/>
        <rFont val="ＭＳ Ｐゴシック"/>
        <family val="3"/>
        <charset val="128"/>
      </rPr>
      <t>非製造系研究包括を選択せずに事前確認３以降で技術の判定をしてください。</t>
    </r>
    <r>
      <rPr>
        <sz val="12"/>
        <color indexed="8"/>
        <rFont val="ＭＳ Ｐゴシック"/>
        <family val="3"/>
        <charset val="128"/>
      </rPr>
      <t xml:space="preserve">
　経済産業省が考える製造開発等技術の範囲は、学術上で考える基礎的な技術を広く包含しています。この包括ルールの安易な適用は、
　大学全体の輸出管理体制に対する疑念の元ともなりますので、適切な運用をお願いいたします。</t>
    </r>
    <rPh sb="1" eb="2">
      <t>イ</t>
    </rPh>
    <rPh sb="2" eb="3">
      <t>リ</t>
    </rPh>
    <rPh sb="23" eb="25">
      <t>バアイ</t>
    </rPh>
    <rPh sb="49" eb="51">
      <t>ギジュツ</t>
    </rPh>
    <rPh sb="64" eb="69">
      <t>ケイザイ</t>
    </rPh>
    <rPh sb="70" eb="71">
      <t>カンガ</t>
    </rPh>
    <rPh sb="73" eb="75">
      <t>セイゾウ</t>
    </rPh>
    <rPh sb="75" eb="78">
      <t>カイハ</t>
    </rPh>
    <rPh sb="78" eb="80">
      <t>ギジュツ</t>
    </rPh>
    <rPh sb="81" eb="83">
      <t>ハンイ</t>
    </rPh>
    <rPh sb="85" eb="89">
      <t>ガクジ</t>
    </rPh>
    <rPh sb="89" eb="90">
      <t>カンガ</t>
    </rPh>
    <rPh sb="92" eb="95">
      <t>キソテキ</t>
    </rPh>
    <rPh sb="96" eb="98">
      <t>ギジュツ</t>
    </rPh>
    <rPh sb="99" eb="100">
      <t>ヒロ</t>
    </rPh>
    <rPh sb="101" eb="103">
      <t>ホウガン</t>
    </rPh>
    <rPh sb="154" eb="156">
      <t>テキセツ</t>
    </rPh>
    <rPh sb="157" eb="159">
      <t>ウンヨウ</t>
    </rPh>
    <phoneticPr fontId="20"/>
  </si>
  <si>
    <t>セラミック複合材料</t>
  </si>
  <si>
    <t>ほう素１０</t>
  </si>
  <si>
    <t>ふっ化ポリイミド等</t>
  </si>
  <si>
    <t>アナログデジタル変換器</t>
  </si>
  <si>
    <t>b.
　</t>
  </si>
  <si>
    <t>プリプレグ・プリフォーム・成型品等</t>
  </si>
  <si>
    <t>リチウム</t>
  </si>
  <si>
    <t>ほう素・ほう素合金・硝酸グアニジン他</t>
  </si>
  <si>
    <t>タングステン</t>
  </si>
  <si>
    <t>亜鉛及びその製品</t>
  </si>
  <si>
    <t>材料加工</t>
  </si>
  <si>
    <t>武器及び銃砲弾並びにこれらの部分品及び附属品</t>
  </si>
  <si>
    <t xml:space="preserve">②
</t>
  </si>
  <si>
    <t>数値制御工作機械</t>
  </si>
  <si>
    <t>歯車製造用工作機械等</t>
  </si>
  <si>
    <t>受入予定者が所属する（していた）組織は外国ユーザーリスト掲載組織では無いが、大量破壊兵器等（核兵器・化学兵器・生物兵器・ロケット・無人航空機）若しくは通常兵器又はこれらに使用される技術的に高度な材料・部品・製品の開発等に関与している疑いがある。</t>
    <rPh sb="19" eb="21">
      <t>ガイコク</t>
    </rPh>
    <rPh sb="28" eb="30">
      <t>ケイサイ</t>
    </rPh>
    <rPh sb="30" eb="32">
      <t>ソシキ</t>
    </rPh>
    <rPh sb="34" eb="35">
      <t>ナ</t>
    </rPh>
    <phoneticPr fontId="20"/>
  </si>
  <si>
    <t>遠心力式釣合試験機</t>
  </si>
  <si>
    <t>レーザー発振器</t>
  </si>
  <si>
    <t>圧力計・ベローズ弁</t>
  </si>
  <si>
    <t>フィードバック装置他</t>
  </si>
  <si>
    <r>
      <t>現在所属機関等</t>
    </r>
    <r>
      <rPr>
        <sz val="11"/>
        <rFont val="ＭＳ Ｐゴシック"/>
        <family val="3"/>
        <charset val="128"/>
      </rPr>
      <t xml:space="preserve">
(現職がないときは直前のもの)</t>
    </r>
    <rPh sb="0" eb="2">
      <t>ゲンザイ</t>
    </rPh>
    <rPh sb="2" eb="3">
      <t>ショ</t>
    </rPh>
    <rPh sb="3" eb="4">
      <t>ゾク</t>
    </rPh>
    <rPh sb="4" eb="6">
      <t>キカン</t>
    </rPh>
    <rPh sb="6" eb="7">
      <t>トウ</t>
    </rPh>
    <rPh sb="9" eb="11">
      <t>ゲンショク</t>
    </rPh>
    <rPh sb="17" eb="19">
      <t>チョクゼン</t>
    </rPh>
    <phoneticPr fontId="20"/>
  </si>
  <si>
    <t>ソレイノイドコイル形超電導電磁石</t>
  </si>
  <si>
    <t>直流電源装置</t>
  </si>
  <si>
    <t>マイクロ波用機器・ミリ波用機器等</t>
  </si>
  <si>
    <t>信号処理装置等</t>
  </si>
  <si>
    <t>衝撃試験機</t>
  </si>
  <si>
    <t>イメージセンサーの総画素数が2,000,000を超えるものであって、視野角が120度を超えるもの</t>
  </si>
  <si>
    <t>超電導材料を用いた装置</t>
  </si>
  <si>
    <t>一次・二次セル、太陽電池セル</t>
  </si>
  <si>
    <t>核兵器起爆（試験）用貨物</t>
  </si>
  <si>
    <t>高電圧用コンデンサ</t>
  </si>
  <si>
    <t>非居住者</t>
  </si>
  <si>
    <t>光電子増倍管</t>
  </si>
  <si>
    <t>エンコーダ又はその部分品</t>
  </si>
  <si>
    <t>中性子発生装置</t>
  </si>
  <si>
    <t>サイリスターデバイス・サイリスターモジュール</t>
  </si>
  <si>
    <t>電力制御用半導体素子</t>
  </si>
  <si>
    <t>光変調器</t>
    <rPh sb="0" eb="1">
      <t>ヒカリ</t>
    </rPh>
    <rPh sb="1" eb="4">
      <t>ヘンチョウキ</t>
    </rPh>
    <phoneticPr fontId="20"/>
  </si>
  <si>
    <t>W55</t>
  </si>
  <si>
    <t>放射線影響防止テレビカメラ・レンズ</t>
  </si>
  <si>
    <t xml:space="preserve">留学生等に予定される対応
</t>
  </si>
  <si>
    <t>事前確認５の①a、①bが「いいえ」である。</t>
  </si>
  <si>
    <t>デジタル方式の記録装置</t>
  </si>
  <si>
    <t>ネットワークアナライザー</t>
  </si>
  <si>
    <t>原子周波数標準器</t>
  </si>
  <si>
    <t>スプレー冷却方式の熱制御装置</t>
  </si>
  <si>
    <t>半導体製造装置等</t>
  </si>
  <si>
    <t>(17の2)</t>
  </si>
  <si>
    <t>生物兵器</t>
  </si>
  <si>
    <t>第５部</t>
  </si>
  <si>
    <t>軍用細菌製剤の原料</t>
  </si>
  <si>
    <t>特任講師</t>
    <rPh sb="0" eb="2">
      <t>トクニン</t>
    </rPh>
    <rPh sb="2" eb="4">
      <t>コウシ</t>
    </rPh>
    <phoneticPr fontId="20"/>
  </si>
  <si>
    <t>レジスト</t>
  </si>
  <si>
    <t>アルミニウム・ガリウム他の有機金属化合物、燐・砒素他の有機化合物</t>
  </si>
  <si>
    <t>ミサイル</t>
  </si>
  <si>
    <t>ロケット誘導装置・試験装置等</t>
  </si>
  <si>
    <t>　　（懸念された内容を、できるだけ具体的に記載してください、※上書きしてください）</t>
    <rPh sb="3" eb="5">
      <t>ケネン</t>
    </rPh>
    <rPh sb="8" eb="10">
      <t>ナイヨウ</t>
    </rPh>
    <rPh sb="17" eb="20">
      <t>グタイテキ</t>
    </rPh>
    <rPh sb="21" eb="23">
      <t>キサイ</t>
    </rPh>
    <rPh sb="31" eb="33">
      <t>ウワガ</t>
    </rPh>
    <phoneticPr fontId="20"/>
  </si>
  <si>
    <t xml:space="preserve">コルク及びその製品   </t>
  </si>
  <si>
    <t xml:space="preserve">ゴム及びその製品 </t>
  </si>
  <si>
    <t>（注）３．から５．及び21.までの(   )の番号はCAS番号（アメリカ化学会の機関であるCAS(Chemical Abstracts Service)が個々の化学物質もしくは化学物質群に付与している登録番号）</t>
    <rPh sb="9" eb="10">
      <t>オヨ</t>
    </rPh>
    <phoneticPr fontId="20"/>
  </si>
  <si>
    <t>(1の2)</t>
  </si>
  <si>
    <r>
      <t>　契約上の</t>
    </r>
    <r>
      <rPr>
        <sz val="11"/>
        <color rgb="FF000000"/>
        <rFont val="ＭＳ Ｐゴシック"/>
        <family val="3"/>
        <charset val="128"/>
      </rPr>
      <t>個人的利益により制約を受けている</t>
    </r>
    <rPh sb="1" eb="4">
      <t>ケイヤクジョウ</t>
    </rPh>
    <rPh sb="5" eb="8">
      <t>コジンテキ</t>
    </rPh>
    <rPh sb="8" eb="10">
      <t>リエキ</t>
    </rPh>
    <rPh sb="13" eb="15">
      <t>セイヤク</t>
    </rPh>
    <rPh sb="16" eb="17">
      <t>ウ</t>
    </rPh>
    <phoneticPr fontId="20"/>
  </si>
  <si>
    <t>a.
　</t>
  </si>
  <si>
    <r>
      <t>三塩化アルミニウム(7446-70-0)、ジクロロメタン(別名二塩化メチレン)(75-09-2)、Ｎ，Ｎ－ジメチルアニリン(121-69-7)、臭化イソプロピル(75-26-3)、イソプロピルエーテル(108-20-3)、イソプロピルアミン(75-31-0)、臭化カリウム(7758-02-3)、ピリジン(110-86-1)、臭化ナトリウム(7647-15-6)、 金属ナトリウム(7440-23-5)、トリブチルアミン(102-82-9)、トリエチルアミン(121-44-8)、トリメチルアミン(75-50-3)、アセチレン(74-86-2)、アセトン(67-64-1)、アンチモン(7440-36-0)、ヒ素(7440-38-2)、三酸化二ヒ素(1327-53-3)、ビス（2-クロロエチル）エチルアミン塩酸塩(3590-07-6)、ビス（2-クロロエチル）メチルアミン塩酸塩(55-86-7)、ベンジル(134-81-6)、ベンズアルデヒド(100-52-7)、ベンゾイン(119-53-9)、1-ブロモ-2-クロロエタン(107-04-0)、塩素(7782-50-5)、ジエチルエーテル(60-29-7)、ジメチルエーテル(115-10-6)、Ｎ，Ｎ-ジメチルアミノエタノール(108-01-0)、ジシクロヘキシルアミン(101-83-7)、エチレン(74-85-1)、1,2-ジクロロエタン(別名 二塩化エチレン)(107-06-2)、エチレングリコールモノメチルエーテル(109-86-4)、ブロモエタン(別名 臭化エチル)(74-96-4)、クロロエタン(別名 塩化エチル)(75-00-3)、エチルアミン(75-04-7)、酸化エチレン(75-21-8)、フルオロアパタイト(1306-05-4)、ヘキサメチレンテトラミン(100-97-0)、硫化水素(7783-06-4)、イソシアン酸メチル(624-83-9)、イソプロパノール(濃度が95％以上のものに限る。)(67-63-0)、マンデル酸(90-64-2)、メチルアミン(74-89-5)、ブロモメタン(別名 臭化メチル)(74-83-9)、クロロメタン(別名 塩化メチル)(74-87-3)、ヨウ化メチル(74-88-4)、メチルメルカプタン(74-93-1)、エチレングリコール(別名 エタンジオール)(107-21-1)、ニトロメタン(75-52-5)、シュウ酸ジクロリド(別名 塩化オキサリル)(79-37-8)、ピクリン酸(88-89-1)、硫化カリウム(1312-73-8)、チオシアン酸カリウム(333-20-0)、2-メチルキノリン(91-63-4)、塩化チオホスホリル(3982-91-0)、亜リン酸トリブチル(102-85-2)、亜リン酸トリイソブチル(1606-96-8)、トリス(2-クロロエチル)アミン塩酸塩(817-09-4)、次亜塩素酸ナトリウム(7681-52-9)、三酸化硫黄(7446-11-9)、黄りん(12185-10-3)、赤りん(7723-14-0)
　</t>
    </r>
    <r>
      <rPr>
        <b/>
        <sz val="14"/>
        <color rgb="FFFF0000"/>
        <rFont val="ＭＳ Ｐゴシック"/>
        <family val="3"/>
        <charset val="128"/>
      </rPr>
      <t>※該当する薬品類の文字色を変更してください。</t>
    </r>
    <rPh sb="1287" eb="1289">
      <t>ガイトウ</t>
    </rPh>
    <rPh sb="1291" eb="1294">
      <t>ヤクヒンルイ</t>
    </rPh>
    <rPh sb="1295" eb="1297">
      <t>モジ</t>
    </rPh>
    <rPh sb="1297" eb="1298">
      <t>イロ</t>
    </rPh>
    <rPh sb="1299" eb="1301">
      <t>ヘンコウ</t>
    </rPh>
    <phoneticPr fontId="20"/>
  </si>
  <si>
    <t>施設等利用者</t>
    <rPh sb="0" eb="2">
      <t>シセツ</t>
    </rPh>
    <rPh sb="2" eb="3">
      <t>トウ</t>
    </rPh>
    <rPh sb="3" eb="6">
      <t>リヨウシャ</t>
    </rPh>
    <phoneticPr fontId="20"/>
  </si>
  <si>
    <t>この項を選択するときは、文字を黒変換してください。</t>
    <rPh sb="2" eb="3">
      <t>コウ</t>
    </rPh>
    <rPh sb="4" eb="6">
      <t>センタク</t>
    </rPh>
    <rPh sb="12" eb="14">
      <t>モジ</t>
    </rPh>
    <rPh sb="15" eb="16">
      <t>クロ</t>
    </rPh>
    <rPh sb="16" eb="18">
      <t>ヘンカン</t>
    </rPh>
    <phoneticPr fontId="20"/>
  </si>
  <si>
    <t>使用する</t>
    <rPh sb="0" eb="2">
      <t>シヨウ</t>
    </rPh>
    <phoneticPr fontId="20"/>
  </si>
  <si>
    <t xml:space="preserve">③
</t>
  </si>
  <si>
    <t>金属性磁性材料</t>
  </si>
  <si>
    <t>化学製剤用製造機械装置等</t>
  </si>
  <si>
    <t>経産省告示に基づく重要管理技術の確認について</t>
    <rPh sb="0" eb="1">
      <t>きょう</t>
    </rPh>
    <rPh sb="1" eb="2">
      <t>さん</t>
    </rPh>
    <rPh sb="2" eb="3">
      <t>しょう</t>
    </rPh>
    <rPh sb="3" eb="4">
      <t>つげ</t>
    </rPh>
    <rPh sb="4" eb="5">
      <t>し</t>
    </rPh>
    <rPh sb="6" eb="7">
      <t>もと</t>
    </rPh>
    <rPh sb="16" eb="18">
      <t>かくにん</t>
    </rPh>
    <phoneticPr fontId="79" type="Hiragana"/>
  </si>
  <si>
    <t>以下の特定類型に該当</t>
    <rPh sb="0" eb="2">
      <t>イカ</t>
    </rPh>
    <rPh sb="3" eb="5">
      <t>トクテイ</t>
    </rPh>
    <rPh sb="5" eb="7">
      <t>ルイケイ</t>
    </rPh>
    <rPh sb="8" eb="10">
      <t>ガイトウ</t>
    </rPh>
    <phoneticPr fontId="20"/>
  </si>
  <si>
    <t>　　</t>
  </si>
  <si>
    <t>非該当</t>
    <rPh sb="0" eb="1">
      <t>ヒ</t>
    </rPh>
    <rPh sb="1" eb="3">
      <t>ガイトウ</t>
    </rPh>
    <phoneticPr fontId="20"/>
  </si>
  <si>
    <t>⑬</t>
  </si>
  <si>
    <t>特定類型①</t>
  </si>
  <si>
    <t>２．受入予定者（提供を受ける側）に関する事項</t>
    <rPh sb="2" eb="3">
      <t>ウ</t>
    </rPh>
    <rPh sb="3" eb="4">
      <t>イ</t>
    </rPh>
    <rPh sb="4" eb="7">
      <t>ヨテイシャ</t>
    </rPh>
    <rPh sb="8" eb="10">
      <t>テイキョウ</t>
    </rPh>
    <rPh sb="11" eb="12">
      <t>ウ</t>
    </rPh>
    <rPh sb="14" eb="15">
      <t>ガワ</t>
    </rPh>
    <rPh sb="17" eb="18">
      <t>カン</t>
    </rPh>
    <rPh sb="20" eb="22">
      <t>ジコウ</t>
    </rPh>
    <phoneticPr fontId="20"/>
  </si>
  <si>
    <t>輸出統計品目表 : 税関 Japan Customs</t>
  </si>
  <si>
    <r>
      <t>　２０２5年１０月の法改正により、通常兵器キャッチオール規制に係る別表第一16項(1)で関税定率法に基づく</t>
    </r>
    <r>
      <rPr>
        <sz val="11"/>
        <color rgb="FFFF0000"/>
        <rFont val="ＭＳ Ｐゴシック"/>
        <family val="3"/>
        <charset val="128"/>
      </rPr>
      <t>関税分類番号(</t>
    </r>
    <r>
      <rPr>
        <b/>
        <sz val="11"/>
        <color rgb="FFFF0000"/>
        <rFont val="ＭＳ Ｐゴシック"/>
        <family val="3"/>
        <charset val="128"/>
      </rPr>
      <t>HSコード</t>
    </r>
    <r>
      <rPr>
        <sz val="11"/>
        <color rgb="FFFF0000"/>
        <rFont val="ＭＳ Ｐゴシック"/>
        <family val="3"/>
        <charset val="128"/>
      </rPr>
      <t>)</t>
    </r>
    <r>
      <rPr>
        <sz val="11"/>
        <color theme="1"/>
        <rFont val="ＭＳ Ｐゴシック"/>
        <family val="3"/>
        <charset val="128"/>
      </rPr>
      <t>による.輸出品目分類が採用されました。これに伴い、</t>
    </r>
    <r>
      <rPr>
        <b/>
        <sz val="11"/>
        <color rgb="FFFF0000"/>
        <rFont val="ＭＳ Ｐゴシック"/>
        <family val="3"/>
        <charset val="128"/>
      </rPr>
      <t>HSコード</t>
    </r>
    <r>
      <rPr>
        <sz val="11"/>
        <color theme="1"/>
        <rFont val="ＭＳ Ｐゴシック"/>
        <family val="3"/>
        <charset val="128"/>
      </rPr>
      <t>は、16項(1)に該当する貨物の輸出及び関連技術の提供に関する経産省への手続きに必須の情報になります。また、学内の輸出管理手続きにおいても、輸出可否判断に</t>
    </r>
    <r>
      <rPr>
        <b/>
        <sz val="11"/>
        <color rgb="FFFF0000"/>
        <rFont val="ＭＳ Ｐゴシック"/>
        <family val="3"/>
        <charset val="128"/>
      </rPr>
      <t>HSコード</t>
    </r>
    <r>
      <rPr>
        <sz val="11"/>
        <color theme="1"/>
        <rFont val="ＭＳ Ｐゴシック"/>
        <family val="3"/>
        <charset val="128"/>
      </rPr>
      <t>の利用が便利になりますので、以下、</t>
    </r>
    <r>
      <rPr>
        <b/>
        <sz val="11"/>
        <color rgb="FFFF0000"/>
        <rFont val="ＭＳ Ｐゴシック"/>
        <family val="3"/>
        <charset val="128"/>
      </rPr>
      <t>HSコード</t>
    </r>
    <r>
      <rPr>
        <sz val="11"/>
        <color theme="1"/>
        <rFont val="ＭＳ Ｐゴシック"/>
        <family val="3"/>
        <charset val="128"/>
      </rPr>
      <t>について説明します。</t>
    </r>
    <rPh sb="5" eb="6">
      <t>ねん</t>
    </rPh>
    <rPh sb="8" eb="9">
      <t>つき</t>
    </rPh>
    <rPh sb="10" eb="16">
      <t>ほうかいせい</t>
    </rPh>
    <rPh sb="17" eb="19">
      <t>つうじょう</t>
    </rPh>
    <rPh sb="19" eb="21">
      <t>へいき</t>
    </rPh>
    <rPh sb="28" eb="30">
      <t>きせい</t>
    </rPh>
    <rPh sb="31" eb="32">
      <t>かか</t>
    </rPh>
    <rPh sb="33" eb="35">
      <t>べっぴょう</t>
    </rPh>
    <rPh sb="35" eb="37">
      <t>だ</t>
    </rPh>
    <rPh sb="39" eb="40">
      <t>こう</t>
    </rPh>
    <rPh sb="44" eb="46">
      <t>かんぜい</t>
    </rPh>
    <rPh sb="46" eb="49">
      <t>ていりつほう</t>
    </rPh>
    <rPh sb="50" eb="51">
      <t>もと</t>
    </rPh>
    <rPh sb="70" eb="72">
      <t>ゆしゅつ</t>
    </rPh>
    <rPh sb="72" eb="74">
      <t>ひんもく</t>
    </rPh>
    <rPh sb="74" eb="76">
      <t>ぶんるい</t>
    </rPh>
    <rPh sb="77" eb="79">
      <t>さいよう</t>
    </rPh>
    <rPh sb="88" eb="89">
      <t>ともな</t>
    </rPh>
    <rPh sb="100" eb="101">
      <t>こう</t>
    </rPh>
    <rPh sb="105" eb="107">
      <t>がいとう</t>
    </rPh>
    <rPh sb="109" eb="111">
      <t>かもつ</t>
    </rPh>
    <rPh sb="112" eb="114">
      <t>ゆしゅつ</t>
    </rPh>
    <rPh sb="114" eb="115">
      <t>およ</t>
    </rPh>
    <rPh sb="116" eb="118">
      <t>かんれん</t>
    </rPh>
    <rPh sb="118" eb="120">
      <t>ぎじゅつ</t>
    </rPh>
    <rPh sb="121" eb="123">
      <t>ていきょう</t>
    </rPh>
    <rPh sb="124" eb="125">
      <t>かん</t>
    </rPh>
    <rPh sb="127" eb="130">
      <t>けいさんしょう</t>
    </rPh>
    <rPh sb="132" eb="134">
      <t>てつづ</t>
    </rPh>
    <rPh sb="150" eb="152">
      <t>がくない</t>
    </rPh>
    <rPh sb="153" eb="157">
      <t>ゆしゅつ</t>
    </rPh>
    <rPh sb="157" eb="159">
      <t>てつづ</t>
    </rPh>
    <rPh sb="166" eb="168">
      <t>ゆしゅつ</t>
    </rPh>
    <rPh sb="168" eb="170">
      <t>かひ</t>
    </rPh>
    <rPh sb="170" eb="172">
      <t>はんだん</t>
    </rPh>
    <rPh sb="179" eb="181">
      <t>りよう</t>
    </rPh>
    <rPh sb="182" eb="184">
      <t>べんり</t>
    </rPh>
    <rPh sb="192" eb="194">
      <t>いか</t>
    </rPh>
    <rPh sb="204" eb="206">
      <t>せつめい</t>
    </rPh>
    <phoneticPr fontId="79" type="Hiragana"/>
  </si>
  <si>
    <t>身分変更等</t>
  </si>
  <si>
    <t>第１９部</t>
  </si>
  <si>
    <r>
      <t>　</t>
    </r>
    <r>
      <rPr>
        <sz val="14"/>
        <color indexed="8"/>
        <rFont val="ＭＳ Ｐゴシック"/>
        <family val="3"/>
        <charset val="128"/>
      </rPr>
      <t xml:space="preserve">(1) (2) </t>
    </r>
    <r>
      <rPr>
        <sz val="12"/>
        <color indexed="8"/>
        <rFont val="ＭＳ Ｐゴシック"/>
        <family val="3"/>
        <charset val="128"/>
      </rPr>
      <t>以外の組織</t>
    </r>
    <rPh sb="9" eb="11">
      <t>イガイ</t>
    </rPh>
    <rPh sb="12" eb="14">
      <t>ソシキ</t>
    </rPh>
    <phoneticPr fontId="20"/>
  </si>
  <si>
    <t>6か月未満</t>
    <rPh sb="2" eb="3">
      <t>ツキ</t>
    </rPh>
    <rPh sb="3" eb="5">
      <t>ミマン</t>
    </rPh>
    <phoneticPr fontId="20"/>
  </si>
  <si>
    <t>鉄鋼</t>
  </si>
  <si>
    <t>不明</t>
    <rPh sb="0" eb="2">
      <t>フメイ</t>
    </rPh>
    <phoneticPr fontId="20"/>
  </si>
  <si>
    <t>6か月以上</t>
    <rPh sb="2" eb="3">
      <t>ツキ</t>
    </rPh>
    <rPh sb="3" eb="5">
      <t>イジョウ</t>
    </rPh>
    <phoneticPr fontId="20"/>
  </si>
  <si>
    <t>2年以上</t>
    <rPh sb="1" eb="2">
      <t>ネン</t>
    </rPh>
    <rPh sb="2" eb="4">
      <t>イジョウ</t>
    </rPh>
    <phoneticPr fontId="20"/>
  </si>
  <si>
    <t>来日時期未定(オンライン授業等でカバー)</t>
    <rPh sb="0" eb="2">
      <t>ライニチ</t>
    </rPh>
    <rPh sb="2" eb="4">
      <t>ジキ</t>
    </rPh>
    <rPh sb="4" eb="6">
      <t>ミテイ</t>
    </rPh>
    <rPh sb="12" eb="15">
      <t>ジュギョウトウ</t>
    </rPh>
    <phoneticPr fontId="20"/>
  </si>
  <si>
    <r>
      <t>経済的利益に基づき、外国政府等の実質的な</t>
    </r>
    <r>
      <rPr>
        <sz val="11"/>
        <color rgb="FF000000"/>
        <rFont val="Microsoft YaHei UI"/>
        <family val="2"/>
        <charset val="134"/>
      </rPr>
      <t>⽀</t>
    </r>
    <r>
      <rPr>
        <sz val="11"/>
        <color indexed="8"/>
        <rFont val="ＭＳ Ｐゴシック"/>
        <family val="3"/>
        <charset val="128"/>
      </rPr>
      <t>配下にある者</t>
    </r>
  </si>
  <si>
    <t>特定類型③</t>
  </si>
  <si>
    <t xml:space="preserve">　第６６類  </t>
  </si>
  <si>
    <t>該当となる典型例</t>
  </si>
  <si>
    <r>
      <t>貨物名などによる検索もしくは</t>
    </r>
    <r>
      <rPr>
        <b/>
        <sz val="11"/>
        <color rgb="FFFF0000"/>
        <rFont val="ＭＳ Ｐゴシック"/>
        <family val="3"/>
        <charset val="128"/>
      </rPr>
      <t>HSコード</t>
    </r>
    <r>
      <rPr>
        <sz val="11"/>
        <color theme="1"/>
        <rFont val="ＭＳ Ｐゴシック"/>
        <family val="3"/>
        <charset val="128"/>
      </rPr>
      <t>による検索ができます。上部選択肢が輸入・輸出と分かれていますので、</t>
    </r>
    <r>
      <rPr>
        <b/>
        <sz val="11"/>
        <color theme="1"/>
        <rFont val="ＭＳ Ｐゴシック"/>
        <family val="3"/>
        <charset val="128"/>
      </rPr>
      <t>輸出を選択</t>
    </r>
    <r>
      <rPr>
        <sz val="11"/>
        <color theme="1"/>
        <rFont val="ＭＳ Ｐゴシック"/>
        <family val="3"/>
        <charset val="128"/>
      </rPr>
      <t>してからキーワード検索してください。なお、複数の分類にヒットする貨物もありますので、適切な分類を適用してください。</t>
    </r>
    <rPh sb="0" eb="2">
      <t>かもつ</t>
    </rPh>
    <rPh sb="2" eb="3">
      <t>な</t>
    </rPh>
    <rPh sb="8" eb="10">
      <t>けんさく</t>
    </rPh>
    <rPh sb="22" eb="24">
      <t>けんさく</t>
    </rPh>
    <rPh sb="30" eb="32">
      <t>じょうぶ</t>
    </rPh>
    <rPh sb="32" eb="35">
      <t>せんたくし</t>
    </rPh>
    <rPh sb="36" eb="38">
      <t>ゆにゅう</t>
    </rPh>
    <rPh sb="39" eb="41">
      <t>ゆしゅつ</t>
    </rPh>
    <rPh sb="42" eb="43">
      <t>わ</t>
    </rPh>
    <rPh sb="52" eb="54">
      <t>ゆしゅつ</t>
    </rPh>
    <rPh sb="55" eb="57">
      <t>せんたく</t>
    </rPh>
    <rPh sb="66" eb="68">
      <t>けんさく</t>
    </rPh>
    <phoneticPr fontId="79" type="Hiragana"/>
  </si>
  <si>
    <t>外国政府等 　【</t>
  </si>
  <si>
    <r>
      <t>以下の</t>
    </r>
    <r>
      <rPr>
        <b/>
        <sz val="12"/>
        <color rgb="FFFF0000"/>
        <rFont val="ＭＳ Ｐゴシック"/>
        <family val="3"/>
        <charset val="128"/>
      </rPr>
      <t>①及び､② a ～ d のいずれか</t>
    </r>
    <r>
      <rPr>
        <sz val="12"/>
        <color indexed="8"/>
        <rFont val="ＭＳ Ｐゴシック"/>
        <family val="3"/>
        <charset val="128"/>
      </rPr>
      <t>に該当があれば、包括ルールが適用できます。</t>
    </r>
    <rPh sb="0" eb="2">
      <t>イカ</t>
    </rPh>
    <rPh sb="4" eb="5">
      <t>オヨ</t>
    </rPh>
    <rPh sb="21" eb="23">
      <t>ガイトウ</t>
    </rPh>
    <rPh sb="28" eb="30">
      <t>ホウカツ</t>
    </rPh>
    <rPh sb="34" eb="36">
      <t>テキヨウ</t>
    </rPh>
    <phoneticPr fontId="20"/>
  </si>
  <si>
    <t>外国法人等 　【</t>
  </si>
  <si>
    <t>市販ソフトやフリーソフト等を利用してプログラム作成するような場合も含まれます。この場合は、「公知の技術」の適用を考えます。</t>
  </si>
  <si>
    <t>1-2イ</t>
  </si>
  <si>
    <r>
      <t>当該硫化物固体電解質がガラス状態の場合にあっては、室温下でリチウムイオン伝導度が</t>
    </r>
    <r>
      <rPr>
        <sz val="12"/>
        <color theme="1"/>
        <rFont val="ＭＳ Ｐゴシック"/>
        <family val="3"/>
        <charset val="128"/>
      </rPr>
      <t>0.1ミリジーメンス毎センチメートル以上のもの</t>
    </r>
  </si>
  <si>
    <t>税関で調べる</t>
    <rPh sb="0" eb="2">
      <t>ぜいかん</t>
    </rPh>
    <rPh sb="3" eb="4">
      <t>しら</t>
    </rPh>
    <phoneticPr fontId="79" type="Hiragana"/>
  </si>
  <si>
    <r>
      <t>受入予定者の出身国は、</t>
    </r>
    <r>
      <rPr>
        <sz val="12"/>
        <color rgb="FFFF0000"/>
        <rFont val="ＭＳ Ｐゴシック"/>
        <family val="3"/>
        <charset val="128"/>
      </rPr>
      <t>一般国</t>
    </r>
    <r>
      <rPr>
        <b/>
        <sz val="12"/>
        <color rgb="FFFF0000"/>
        <rFont val="ＭＳ Ｐゴシック"/>
        <family val="3"/>
        <charset val="128"/>
      </rPr>
      <t xml:space="preserve"> </t>
    </r>
    <r>
      <rPr>
        <b/>
        <sz val="12"/>
        <rFont val="ＭＳ Ｐゴシック"/>
        <family val="3"/>
        <charset val="128"/>
      </rPr>
      <t xml:space="preserve">(上記グループA及び D 以外の国･地域) </t>
    </r>
    <r>
      <rPr>
        <sz val="12"/>
        <rFont val="ＭＳ Ｐゴシック"/>
        <family val="3"/>
        <charset val="128"/>
      </rPr>
      <t xml:space="preserve">である。　　　　　     </t>
    </r>
  </si>
  <si>
    <t>特任助教</t>
    <rPh sb="0" eb="2">
      <t>トクニン</t>
    </rPh>
    <rPh sb="2" eb="4">
      <t>ジョキョウ</t>
    </rPh>
    <phoneticPr fontId="20"/>
  </si>
  <si>
    <t>居住性の確認</t>
    <rPh sb="0" eb="2">
      <t>キョジュウ</t>
    </rPh>
    <rPh sb="2" eb="3">
      <t>セイ</t>
    </rPh>
    <rPh sb="4" eb="6">
      <t>カクニン</t>
    </rPh>
    <phoneticPr fontId="20"/>
  </si>
  <si>
    <t>契約に基づき、外国政府等又は外国企業等（所属大学等含む）の支配下にある者</t>
    <rPh sb="11" eb="12">
      <t>トウ</t>
    </rPh>
    <rPh sb="12" eb="13">
      <t>マタ</t>
    </rPh>
    <rPh sb="14" eb="19">
      <t>ガイコクキギョウトウ</t>
    </rPh>
    <rPh sb="20" eb="24">
      <t>ショゾクダイガク</t>
    </rPh>
    <rPh sb="24" eb="25">
      <t>トウ</t>
    </rPh>
    <rPh sb="25" eb="26">
      <t>フク</t>
    </rPh>
    <rPh sb="29" eb="31">
      <t>シハイ</t>
    </rPh>
    <phoneticPr fontId="20"/>
  </si>
  <si>
    <r>
      <rPr>
        <b/>
        <sz val="12"/>
        <color indexed="8"/>
        <rFont val="ＭＳ Ｐゴシック"/>
        <family val="3"/>
        <charset val="128"/>
      </rPr>
      <t xml:space="preserve">学部教育包括
</t>
    </r>
    <r>
      <rPr>
        <sz val="11"/>
        <color indexed="8"/>
        <rFont val="ＭＳ Ｐゴシック"/>
        <family val="3"/>
        <charset val="128"/>
      </rPr>
      <t>　（対象）　　　　　　　　　
学部学生　　　　
　聴講生など</t>
    </r>
    <rPh sb="24" eb="25">
      <t>ガク</t>
    </rPh>
    <rPh sb="32" eb="35">
      <t>チョウコウセイ</t>
    </rPh>
    <phoneticPr fontId="20"/>
  </si>
  <si>
    <r>
      <t>　　</t>
    </r>
    <r>
      <rPr>
        <sz val="11"/>
        <rFont val="ＭＳ Ｐゴシック"/>
        <family val="3"/>
        <charset val="128"/>
      </rPr>
      <t>なお、</t>
    </r>
    <r>
      <rPr>
        <b/>
        <sz val="11"/>
        <color rgb="FFFF0000"/>
        <rFont val="ＭＳ Ｐゴシック"/>
        <family val="3"/>
        <charset val="128"/>
      </rPr>
      <t>「非製造系研究包括」が適用となる分野にない授業科目　（製造等技術を含むことが想定される授業科目）は、この包括ルールの適用対象外</t>
    </r>
    <r>
      <rPr>
        <sz val="11"/>
        <rFont val="ＭＳ Ｐゴシック"/>
        <family val="3"/>
        <charset val="128"/>
      </rPr>
      <t>となりますので、</t>
    </r>
    <r>
      <rPr>
        <sz val="11"/>
        <color indexed="8"/>
        <rFont val="ＭＳ Ｐゴシック"/>
        <family val="3"/>
        <charset val="128"/>
      </rPr>
      <t>これら対象外となる授業科目については、様式1-2の判断手順に従い、「公知の技術」や「基礎科学分野の技術」などの例外適用も含め、詳細に可否を判定してください。　　　</t>
    </r>
    <rPh sb="34" eb="35">
      <t>トウ</t>
    </rPh>
    <rPh sb="79" eb="82">
      <t>タイショウガイ</t>
    </rPh>
    <rPh sb="85" eb="87">
      <t>ジュギョウ</t>
    </rPh>
    <rPh sb="87" eb="89">
      <t>カモク</t>
    </rPh>
    <rPh sb="131" eb="133">
      <t>レイガイ</t>
    </rPh>
    <rPh sb="133" eb="135">
      <t>テキヨウ</t>
    </rPh>
    <rPh sb="136" eb="137">
      <t>フク</t>
    </rPh>
    <rPh sb="139" eb="141">
      <t>ショウサイ</t>
    </rPh>
    <phoneticPr fontId="20"/>
  </si>
  <si>
    <t>第８１類</t>
  </si>
  <si>
    <t xml:space="preserve">食用の果実及びナット、かんきつ類の果皮並びにメロンの皮 </t>
  </si>
  <si>
    <t>検査用の機器</t>
  </si>
  <si>
    <t>第３５類</t>
  </si>
  <si>
    <r>
      <t>電子計算機又はその部分品 　</t>
    </r>
    <r>
      <rPr>
        <b/>
        <sz val="12"/>
        <color rgb="FFFF0000"/>
        <rFont val="ＭＳ Ｐゴシック"/>
        <family val="3"/>
        <charset val="128"/>
      </rPr>
      <t>※要確認 : 欄外（注）参照</t>
    </r>
    <rPh sb="16" eb="18">
      <t>カクニン</t>
    </rPh>
    <phoneticPr fontId="20"/>
  </si>
  <si>
    <t>　この結果は　事前確認シート様式1-1の &lt;事前確認４のd&gt; 及び &lt;事前確認６のd&gt; に反映されます。</t>
    <rPh sb="3" eb="5">
      <t>けっか</t>
    </rPh>
    <phoneticPr fontId="79" type="Hiragana"/>
  </si>
  <si>
    <t>b
　</t>
  </si>
  <si>
    <t>地方政府・自治体</t>
    <rPh sb="0" eb="2">
      <t>チホウ</t>
    </rPh>
    <rPh sb="2" eb="4">
      <t>セイフ</t>
    </rPh>
    <rPh sb="5" eb="8">
      <t>ジチタイ</t>
    </rPh>
    <phoneticPr fontId="20"/>
  </si>
  <si>
    <t xml:space="preserve">　第４９類 </t>
  </si>
  <si>
    <t>軍産企業</t>
    <rPh sb="0" eb="1">
      <t>グン</t>
    </rPh>
    <rPh sb="1" eb="2">
      <t>サン</t>
    </rPh>
    <rPh sb="2" eb="4">
      <t>キギョウ</t>
    </rPh>
    <phoneticPr fontId="20"/>
  </si>
  <si>
    <t>軍又は警察等</t>
    <rPh sb="0" eb="1">
      <t>グン</t>
    </rPh>
    <rPh sb="1" eb="2">
      <t>マタ</t>
    </rPh>
    <rPh sb="3" eb="5">
      <t>ケイサツ</t>
    </rPh>
    <rPh sb="5" eb="6">
      <t>トウ</t>
    </rPh>
    <phoneticPr fontId="20"/>
  </si>
  <si>
    <t>その他留意点</t>
    <rPh sb="2" eb="3">
      <t>タ</t>
    </rPh>
    <rPh sb="3" eb="6">
      <t>リュウイテン</t>
    </rPh>
    <phoneticPr fontId="20"/>
  </si>
  <si>
    <t>中央銀行</t>
    <rPh sb="0" eb="2">
      <t>チュウオウ</t>
    </rPh>
    <rPh sb="2" eb="4">
      <t>ギンコウ</t>
    </rPh>
    <phoneticPr fontId="20"/>
  </si>
  <si>
    <r>
      <t>判定に対応する　</t>
    </r>
    <r>
      <rPr>
        <sz val="18"/>
        <color theme="3" tint="0.39997558519241921"/>
        <rFont val="ＭＳ Ｐゴシック"/>
        <family val="3"/>
        <charset val="128"/>
      </rPr>
      <t>☛</t>
    </r>
    <r>
      <rPr>
        <b/>
        <sz val="12"/>
        <rFont val="ＭＳ Ｐゴシック"/>
        <family val="3"/>
        <charset val="128"/>
      </rPr>
      <t>に基づき本部に必要な書類を、e-mail に添付して手続きしてください。</t>
    </r>
    <r>
      <rPr>
        <b/>
        <sz val="12"/>
        <color rgb="FFFF0000"/>
        <rFont val="ＭＳ Ｐゴシック"/>
        <family val="3"/>
        <charset val="128"/>
      </rPr>
      <t xml:space="preserve">
　(注）様式はExcel fileのままご提出ください。
</t>
    </r>
  </si>
  <si>
    <t>リスト規制項目に関連する技術であるかの確認</t>
    <rPh sb="3" eb="5">
      <t>キセイ</t>
    </rPh>
    <rPh sb="5" eb="7">
      <t>コウモク</t>
    </rPh>
    <rPh sb="8" eb="10">
      <t>カンレン</t>
    </rPh>
    <rPh sb="12" eb="14">
      <t>ギジュツ</t>
    </rPh>
    <rPh sb="19" eb="21">
      <t>カクニン</t>
    </rPh>
    <phoneticPr fontId="20"/>
  </si>
  <si>
    <t>炭化けい素繊維のプリカーサーの製造及び焼成に係る技術</t>
  </si>
  <si>
    <t>③</t>
  </si>
  <si>
    <t>このシートは、以下の取引をしようとする場合の事前確認シートです</t>
    <rPh sb="7" eb="9">
      <t>イカ</t>
    </rPh>
    <rPh sb="10" eb="12">
      <t>トリヒキ</t>
    </rPh>
    <rPh sb="19" eb="21">
      <t>バアイ</t>
    </rPh>
    <rPh sb="22" eb="24">
      <t>ジゼン</t>
    </rPh>
    <rPh sb="24" eb="26">
      <t>カクニン</t>
    </rPh>
    <phoneticPr fontId="20"/>
  </si>
  <si>
    <t>特任准教授</t>
    <rPh sb="0" eb="2">
      <t>トクニン</t>
    </rPh>
    <rPh sb="2" eb="5">
      <t>ジュンキョウジュ</t>
    </rPh>
    <phoneticPr fontId="20"/>
  </si>
  <si>
    <t>特定類型該当者である本学の教員に対する技術提供</t>
    <rPh sb="0" eb="2">
      <t>トクテイ</t>
    </rPh>
    <rPh sb="2" eb="4">
      <t>ルイケイ</t>
    </rPh>
    <rPh sb="4" eb="6">
      <t>ガイトウ</t>
    </rPh>
    <rPh sb="6" eb="7">
      <t>シャ</t>
    </rPh>
    <rPh sb="10" eb="12">
      <t>ホンガク</t>
    </rPh>
    <rPh sb="13" eb="15">
      <t>キョウイン</t>
    </rPh>
    <rPh sb="16" eb="17">
      <t>タイ</t>
    </rPh>
    <rPh sb="19" eb="21">
      <t>ギジュツ</t>
    </rPh>
    <rPh sb="21" eb="23">
      <t>テイキョウ</t>
    </rPh>
    <phoneticPr fontId="20"/>
  </si>
  <si>
    <t>様式１－２</t>
    <rPh sb="0" eb="2">
      <t>ヨウシキ</t>
    </rPh>
    <phoneticPr fontId="20"/>
  </si>
  <si>
    <r>
      <t>経産省から’国内において外国政府等の指</t>
    </r>
    <r>
      <rPr>
        <sz val="11"/>
        <color rgb="FF000000"/>
        <rFont val="Microsoft YaHei UI"/>
        <family val="2"/>
        <charset val="134"/>
      </rPr>
      <t>⽰</t>
    </r>
    <r>
      <rPr>
        <sz val="11"/>
        <color indexed="8"/>
        <rFont val="ＭＳ Ｐゴシック"/>
        <family val="3"/>
        <charset val="128"/>
      </rPr>
      <t>の下で</t>
    </r>
    <r>
      <rPr>
        <sz val="11"/>
        <color rgb="FF000000"/>
        <rFont val="Microsoft YaHei UI"/>
        <family val="2"/>
        <charset val="134"/>
      </rPr>
      <t>⾏</t>
    </r>
    <r>
      <rPr>
        <sz val="11"/>
        <color indexed="8"/>
        <rFont val="ＭＳ Ｐゴシック"/>
        <family val="3"/>
        <charset val="128"/>
      </rPr>
      <t>動する者’と連絡がある者</t>
    </r>
    <rPh sb="0" eb="3">
      <t>ケイサンショウ</t>
    </rPh>
    <rPh sb="27" eb="28">
      <t>モノ</t>
    </rPh>
    <rPh sb="30" eb="32">
      <t>レンラク</t>
    </rPh>
    <rPh sb="35" eb="36">
      <t>モノ</t>
    </rPh>
    <phoneticPr fontId="20"/>
  </si>
  <si>
    <t>ｆ</t>
  </si>
  <si>
    <t>　第５０類</t>
  </si>
  <si>
    <t xml:space="preserve">各種の化学工業生産品     </t>
  </si>
  <si>
    <t xml:space="preserve">　第２４類 </t>
  </si>
  <si>
    <t>AB</t>
  </si>
  <si>
    <t>＜事前確認０　居住性と特定類型及び滞在費用の確認 ＞</t>
    <rPh sb="1" eb="3">
      <t>ジゼン</t>
    </rPh>
    <rPh sb="3" eb="5">
      <t>カクニン</t>
    </rPh>
    <rPh sb="7" eb="9">
      <t>キョジュウ</t>
    </rPh>
    <rPh sb="9" eb="10">
      <t>セイ</t>
    </rPh>
    <rPh sb="11" eb="13">
      <t>トクテイ</t>
    </rPh>
    <rPh sb="13" eb="15">
      <t>ルイケイ</t>
    </rPh>
    <rPh sb="15" eb="16">
      <t>オヨ</t>
    </rPh>
    <rPh sb="17" eb="19">
      <t>タイザイ</t>
    </rPh>
    <rPh sb="19" eb="21">
      <t>ヒヨウ</t>
    </rPh>
    <rPh sb="22" eb="24">
      <t>カクニン</t>
    </rPh>
    <phoneticPr fontId="20"/>
  </si>
  <si>
    <t>チタン電極（他の金属酸化物でコーティングされたものを含む。）であって、クロルアルカリ電解槽に使用するように設計したもの</t>
  </si>
  <si>
    <t xml:space="preserve">チタン-ニッケルのバイポーラ電極（他の金属酸化物でコーティ ングされたものを含む。）であって、クロルアルカリ電解槽に使用 するように設計したもの </t>
  </si>
  <si>
    <t>ふっ素重合体を基材とした隔膜であって、クロルアルカリ電解槽に使用するように設計したもの</t>
  </si>
  <si>
    <t>ふっ素重合体を基材としたイオン交換膜であって、クロルアルカリ電解槽に使用するように設計したもの</t>
  </si>
  <si>
    <t>本学教員</t>
    <rPh sb="0" eb="2">
      <t>ホンガク</t>
    </rPh>
    <rPh sb="2" eb="4">
      <t>キョウイン</t>
    </rPh>
    <phoneticPr fontId="20"/>
  </si>
  <si>
    <t>様式１－１に係る確認</t>
  </si>
  <si>
    <t xml:space="preserve">
　　　　（対象）
　　　　教　員      
　　　　研究者
　　　　研究員
　　　　大学院学生
　　　　研究生　など</t>
    <rPh sb="15" eb="16">
      <t>キョウ</t>
    </rPh>
    <rPh sb="17" eb="18">
      <t>イン</t>
    </rPh>
    <rPh sb="29" eb="32">
      <t>ケンキュウシャ</t>
    </rPh>
    <rPh sb="37" eb="40">
      <t>ケンキュウイン</t>
    </rPh>
    <rPh sb="45" eb="48">
      <t>ダイガクイン</t>
    </rPh>
    <rPh sb="48" eb="50">
      <t>ガクセイ</t>
    </rPh>
    <rPh sb="55" eb="58">
      <t>ケンキュウセイ</t>
    </rPh>
    <phoneticPr fontId="20"/>
  </si>
  <si>
    <t xml:space="preserve">・
</t>
  </si>
  <si>
    <t xml:space="preserve">①
</t>
  </si>
  <si>
    <t xml:space="preserve">研究室等の現況確認
</t>
  </si>
  <si>
    <t xml:space="preserve">化学工業（類似の工業を含む。）の生産品 </t>
  </si>
  <si>
    <t>情報基盤センターの大型計算機システムの利用者に限り承認するルール。利用申請を承認し、利用者番号が発行される。有効期間は1年以内で当該会計年度末を超えることはできない。</t>
    <rPh sb="0" eb="2">
      <t>ジョウホウ</t>
    </rPh>
    <rPh sb="2" eb="4">
      <t>キバン</t>
    </rPh>
    <rPh sb="9" eb="11">
      <t>オオガタ</t>
    </rPh>
    <rPh sb="11" eb="14">
      <t>ケイサンキ</t>
    </rPh>
    <rPh sb="19" eb="22">
      <t>リヨウシャ</t>
    </rPh>
    <rPh sb="23" eb="24">
      <t>カギ</t>
    </rPh>
    <rPh sb="25" eb="27">
      <t>ショウニン</t>
    </rPh>
    <rPh sb="33" eb="35">
      <t>リヨウ</t>
    </rPh>
    <rPh sb="35" eb="37">
      <t>シンセイ</t>
    </rPh>
    <rPh sb="38" eb="40">
      <t>ショウニン</t>
    </rPh>
    <rPh sb="42" eb="45">
      <t>リヨウシャ</t>
    </rPh>
    <rPh sb="45" eb="47">
      <t>バンゴウ</t>
    </rPh>
    <rPh sb="48" eb="50">
      <t>ハッコウ</t>
    </rPh>
    <rPh sb="54" eb="56">
      <t>ユウコウ</t>
    </rPh>
    <rPh sb="56" eb="58">
      <t>キカン</t>
    </rPh>
    <rPh sb="60" eb="61">
      <t>ネン</t>
    </rPh>
    <rPh sb="61" eb="63">
      <t>イナイ</t>
    </rPh>
    <rPh sb="64" eb="66">
      <t>トウガイ</t>
    </rPh>
    <rPh sb="66" eb="68">
      <t>カイケイ</t>
    </rPh>
    <rPh sb="68" eb="71">
      <t>ネンドマツ</t>
    </rPh>
    <rPh sb="72" eb="73">
      <t>コ</t>
    </rPh>
    <phoneticPr fontId="20"/>
  </si>
  <si>
    <t>第７９類</t>
  </si>
  <si>
    <t>⑨</t>
  </si>
  <si>
    <t>組織名</t>
  </si>
  <si>
    <r>
      <t xml:space="preserve">情報基盤センター
</t>
    </r>
    <r>
      <rPr>
        <sz val="9"/>
        <rFont val="ＭＳ Ｐゴシック"/>
        <family val="3"/>
        <charset val="128"/>
      </rPr>
      <t>大型計算機システム利用</t>
    </r>
    <rPh sb="0" eb="2">
      <t>ジョウホウ</t>
    </rPh>
    <rPh sb="2" eb="4">
      <t>キバン</t>
    </rPh>
    <rPh sb="9" eb="11">
      <t>オオガタ</t>
    </rPh>
    <rPh sb="11" eb="14">
      <t>ケイサンキ</t>
    </rPh>
    <rPh sb="18" eb="20">
      <t>リヨウ</t>
    </rPh>
    <phoneticPr fontId="20"/>
  </si>
  <si>
    <t>税関品目分類検索</t>
    <rPh sb="0" eb="2">
      <t>ぜいかん</t>
    </rPh>
    <phoneticPr fontId="79" type="Hiragana"/>
  </si>
  <si>
    <t>「類」による品目分類</t>
  </si>
  <si>
    <r>
      <t>b.</t>
    </r>
    <r>
      <rPr>
        <sz val="11"/>
        <color theme="1"/>
        <rFont val="ＭＳ Ｐゴシック"/>
        <family val="3"/>
        <charset val="128"/>
      </rPr>
      <t>研究対象か</t>
    </r>
  </si>
  <si>
    <t xml:space="preserve">　第９６類  </t>
  </si>
  <si>
    <t xml:space="preserve">天然又は養殖の真珠、貴石、半貴石、貴金属及び貴金属を張つた金属並びにこれらの製品、身辺用模造細貨類並びに貨幣 
</t>
  </si>
  <si>
    <t>1　　</t>
  </si>
  <si>
    <t>8　※</t>
  </si>
  <si>
    <t>金属積層造形装置</t>
  </si>
  <si>
    <t>衣類及び衣類附属品（メリヤス編み又はクロセ編みのものに限る。）</t>
  </si>
  <si>
    <t>積層セラミックコンデンサの設計又は製造に係る技術</t>
  </si>
  <si>
    <t xml:space="preserve"> 機械類及び電気機器並びにこれらの部分品並びに録音機、音声再生機並びにテレビジョンの映像及び音声用の機器並びにこれらの部分品及び附属品 </t>
  </si>
  <si>
    <t>シリコン又はゲルマニウムのふっ化物、水素化物又は塩化物</t>
  </si>
  <si>
    <t>基
礎
科
学
分野に
よ
る
例
外確
認</t>
    <rPh sb="0" eb="1">
      <t>モト</t>
    </rPh>
    <rPh sb="2" eb="3">
      <t>イシズエ</t>
    </rPh>
    <rPh sb="4" eb="5">
      <t>カ</t>
    </rPh>
    <rPh sb="6" eb="7">
      <t>ガク</t>
    </rPh>
    <rPh sb="8" eb="10">
      <t>ブンヤ</t>
    </rPh>
    <rPh sb="19" eb="20">
      <t>カク</t>
    </rPh>
    <rPh sb="21" eb="22">
      <t>ニン</t>
    </rPh>
    <phoneticPr fontId="20"/>
  </si>
  <si>
    <t xml:space="preserve">・学会発表(予定)の場合
</t>
  </si>
  <si>
    <t>炭素繊維のプリカーサーの製造及び焼成に係る技術</t>
  </si>
  <si>
    <t>・教科書等書籍の場合　　　　</t>
    <rPh sb="4" eb="5">
      <t>トウ</t>
    </rPh>
    <rPh sb="5" eb="7">
      <t>ショセキ</t>
    </rPh>
    <phoneticPr fontId="20"/>
  </si>
  <si>
    <t>（例）　　Parallel entangling operations on a universal ion-trap quantum computer
　　　　　Nature 123, 456-789 (12 March 2012) Taro Hokudai doi:12.3456/nature78901</t>
    <rPh sb="1" eb="2">
      <t>レイ</t>
    </rPh>
    <phoneticPr fontId="20"/>
  </si>
  <si>
    <t>光検出器若しくはその冷却器若しくは部分品又は 光検出器を用いた装置</t>
  </si>
  <si>
    <t>（例）　　https//:oyswwwxxxxxx.yyy.com/doi/pdf/123456/nature78901</t>
  </si>
  <si>
    <t>B 生物兵器</t>
  </si>
  <si>
    <t>書籍名、著者、発行年、ISBN等　及び販売のweb情報</t>
  </si>
  <si>
    <t>HPの運営名と公表タイトル及び公表された技術内容が確認出来るweb情報</t>
  </si>
  <si>
    <t>※様式1-4を作成しているときは、様式1-4の結果により確認してください。</t>
  </si>
  <si>
    <t xml:space="preserve">　第４６類 </t>
  </si>
  <si>
    <t>技術の例外(公知)に関する確認</t>
    <rPh sb="0" eb="2">
      <t>ギジュツ</t>
    </rPh>
    <rPh sb="3" eb="5">
      <t>レイガイ</t>
    </rPh>
    <rPh sb="10" eb="11">
      <t>カン</t>
    </rPh>
    <rPh sb="13" eb="15">
      <t>カクニン</t>
    </rPh>
    <phoneticPr fontId="20"/>
  </si>
  <si>
    <r>
      <t>＜事前確認４</t>
    </r>
    <r>
      <rPr>
        <b/>
        <sz val="14"/>
        <rFont val="ＭＳ Ｐゴシック"/>
        <family val="3"/>
        <charset val="128"/>
      </rPr>
      <t>　技術のリスト規制等に関する確認　＞</t>
    </r>
    <rPh sb="1" eb="3">
      <t>ジゼン</t>
    </rPh>
    <rPh sb="3" eb="5">
      <t>カクニン</t>
    </rPh>
    <rPh sb="7" eb="9">
      <t>ギジュツ</t>
    </rPh>
    <rPh sb="13" eb="15">
      <t>キセイ</t>
    </rPh>
    <rPh sb="15" eb="16">
      <t>トウ</t>
    </rPh>
    <rPh sb="17" eb="18">
      <t>カン</t>
    </rPh>
    <rPh sb="20" eb="22">
      <t>カクニン</t>
    </rPh>
    <phoneticPr fontId="20"/>
  </si>
  <si>
    <t>　第６７類</t>
  </si>
  <si>
    <t>大学等試験研究機関</t>
    <rPh sb="0" eb="2">
      <t>ダイガク</t>
    </rPh>
    <rPh sb="2" eb="3">
      <t>トウ</t>
    </rPh>
    <rPh sb="3" eb="5">
      <t>シケン</t>
    </rPh>
    <rPh sb="5" eb="7">
      <t>ケンキュウ</t>
    </rPh>
    <rPh sb="7" eb="9">
      <t>キカン</t>
    </rPh>
    <phoneticPr fontId="20"/>
  </si>
  <si>
    <r>
      <t>　</t>
    </r>
    <r>
      <rPr>
        <b/>
        <sz val="12"/>
        <color theme="1"/>
        <rFont val="ＭＳ Ｐゴシック"/>
        <family val="3"/>
        <charset val="128"/>
      </rPr>
      <t>居住性と特定類型の確認</t>
    </r>
    <r>
      <rPr>
        <sz val="12"/>
        <color indexed="8"/>
        <rFont val="ＭＳ Ｐゴシック"/>
        <family val="3"/>
        <charset val="128"/>
      </rPr>
      <t xml:space="preserve">                   </t>
    </r>
  </si>
  <si>
    <r>
      <t>＜</t>
    </r>
    <r>
      <rPr>
        <b/>
        <sz val="14"/>
        <rFont val="ＭＳ Ｐゴシック"/>
        <family val="3"/>
        <charset val="128"/>
      </rPr>
      <t>事前確認１　</t>
    </r>
    <r>
      <rPr>
        <b/>
        <sz val="12"/>
        <rFont val="ＭＳ Ｐゴシック"/>
        <family val="3"/>
        <charset val="128"/>
      </rPr>
      <t>出身国、外国ユーザーリスト所属歴に関する確認</t>
    </r>
    <r>
      <rPr>
        <b/>
        <sz val="14"/>
        <rFont val="ＭＳ Ｐゴシック"/>
        <family val="3"/>
        <charset val="128"/>
      </rPr>
      <t>　＞</t>
    </r>
    <rPh sb="1" eb="3">
      <t>ジゼン</t>
    </rPh>
    <rPh sb="3" eb="5">
      <t>カクニン</t>
    </rPh>
    <rPh sb="7" eb="9">
      <t>シュッシン</t>
    </rPh>
    <rPh sb="9" eb="10">
      <t>コク</t>
    </rPh>
    <rPh sb="11" eb="13">
      <t>ガイコク</t>
    </rPh>
    <rPh sb="20" eb="22">
      <t>ショゾク</t>
    </rPh>
    <rPh sb="22" eb="23">
      <t>レキ</t>
    </rPh>
    <rPh sb="24" eb="25">
      <t>カン</t>
    </rPh>
    <rPh sb="27" eb="29">
      <t>カクニン</t>
    </rPh>
    <phoneticPr fontId="20"/>
  </si>
  <si>
    <r>
      <t>非製造系研究包括　</t>
    </r>
    <r>
      <rPr>
        <sz val="14"/>
        <color indexed="8"/>
        <rFont val="ＭＳ Ｐゴシック"/>
        <family val="3"/>
        <charset val="128"/>
      </rPr>
      <t>（研究者及び留学生等に提供される研究関連の技術対象）</t>
    </r>
  </si>
  <si>
    <r>
      <t>理系の研究分野であるが、人体あるいは動物の保健・医療等に関する技術を直接の目的としており、製造等技術を扱うような実験やフィールドワーク等はない研究である。
　　</t>
    </r>
    <r>
      <rPr>
        <b/>
        <sz val="12"/>
        <color indexed="8"/>
        <rFont val="ＭＳ Ｐゴシック"/>
        <family val="3"/>
        <charset val="128"/>
      </rPr>
      <t>※臨床、看護、疫学、心理学、保健学、獣医学など</t>
    </r>
    <r>
      <rPr>
        <b/>
        <sz val="12"/>
        <color rgb="FFFF0000"/>
        <rFont val="ＭＳ Ｐゴシック"/>
        <family val="3"/>
        <charset val="128"/>
      </rPr>
      <t>専ら保健・医療を目的とする医科系の学問分野</t>
    </r>
    <r>
      <rPr>
        <b/>
        <sz val="12"/>
        <color indexed="8"/>
        <rFont val="ＭＳ Ｐゴシック"/>
        <family val="3"/>
        <charset val="128"/>
      </rPr>
      <t>が対象</t>
    </r>
    <rPh sb="0" eb="2">
      <t>リケイ</t>
    </rPh>
    <rPh sb="3" eb="5">
      <t>ケンキュウ</t>
    </rPh>
    <rPh sb="26" eb="27">
      <t>トウ</t>
    </rPh>
    <rPh sb="28" eb="29">
      <t>カン</t>
    </rPh>
    <rPh sb="31" eb="33">
      <t>ギジュツ</t>
    </rPh>
    <rPh sb="47" eb="48">
      <t>トウ</t>
    </rPh>
    <rPh sb="81" eb="83">
      <t>リンショウ</t>
    </rPh>
    <rPh sb="84" eb="86">
      <t>カンゴ</t>
    </rPh>
    <rPh sb="87" eb="89">
      <t>エキガク</t>
    </rPh>
    <rPh sb="90" eb="93">
      <t>シンリガク</t>
    </rPh>
    <rPh sb="94" eb="97">
      <t>ホケン</t>
    </rPh>
    <rPh sb="98" eb="101">
      <t>ジュウイガク</t>
    </rPh>
    <rPh sb="111" eb="113">
      <t>モクテキ</t>
    </rPh>
    <phoneticPr fontId="20"/>
  </si>
  <si>
    <t>⑭</t>
  </si>
  <si>
    <t xml:space="preserve">    当該外国機関等の属性</t>
    <rPh sb="8" eb="10">
      <t>キカン</t>
    </rPh>
    <phoneticPr fontId="20"/>
  </si>
  <si>
    <r>
      <t>モノ</t>
    </r>
    <r>
      <rPr>
        <sz val="12"/>
        <color indexed="8"/>
        <rFont val="ＭＳ Ｐゴシック"/>
        <family val="3"/>
        <charset val="128"/>
      </rPr>
      <t xml:space="preserve"> の</t>
    </r>
    <r>
      <rPr>
        <b/>
        <sz val="12"/>
        <color rgb="FFFF0000"/>
        <rFont val="ＭＳ Ｐゴシック"/>
        <family val="3"/>
        <charset val="128"/>
      </rPr>
      <t>設計・製造・使用、及び貯蔵に関する技術</t>
    </r>
    <r>
      <rPr>
        <sz val="12"/>
        <color indexed="8"/>
        <rFont val="ＭＳ Ｐゴシック"/>
        <family val="3"/>
        <charset val="128"/>
      </rPr>
      <t>を指します。従って、安全保障輸出管理の判断としては、なんらかの成果物 （装置等の機材あるいは部分品、プログラム、化合物、生物試料等の</t>
    </r>
    <r>
      <rPr>
        <b/>
        <sz val="12"/>
        <color rgb="FFFF0000"/>
        <rFont val="ＭＳ Ｐゴシック"/>
        <family val="3"/>
        <charset val="128"/>
      </rPr>
      <t>モノ</t>
    </r>
    <r>
      <rPr>
        <sz val="12"/>
        <color indexed="8"/>
        <rFont val="ＭＳ Ｐゴシック"/>
        <family val="3"/>
        <charset val="128"/>
      </rPr>
      <t>） を生じる又は生じさせうる技術は、製造等技術と認識します。</t>
    </r>
    <rPh sb="29" eb="30">
      <t>シタガ</t>
    </rPh>
    <rPh sb="109" eb="111">
      <t>セイゾウ</t>
    </rPh>
    <rPh sb="111" eb="112">
      <t>トウ</t>
    </rPh>
    <rPh sb="112" eb="114">
      <t>ギジュツ</t>
    </rPh>
    <rPh sb="115" eb="117">
      <t>ニンシキ</t>
    </rPh>
    <phoneticPr fontId="20"/>
  </si>
  <si>
    <t>その他の機器（紫外線、可視光線又は赤外線を使用するものに限る。）</t>
  </si>
  <si>
    <r>
      <t>　　この事例では、提供技術名に「</t>
    </r>
    <r>
      <rPr>
        <sz val="11"/>
        <color rgb="FFFF0000"/>
        <rFont val="ＭＳ Ｐゴシック"/>
        <family val="3"/>
        <charset val="128"/>
      </rPr>
      <t>○○○の合成</t>
    </r>
    <r>
      <rPr>
        <sz val="11"/>
        <color indexed="8"/>
        <rFont val="ＭＳ Ｐゴシック"/>
        <family val="3"/>
        <charset val="128"/>
      </rPr>
      <t>・・・」と題しており、</t>
    </r>
    <r>
      <rPr>
        <sz val="11"/>
        <color rgb="FFFF0000"/>
        <rFont val="ＭＳ Ｐゴシック"/>
        <family val="3"/>
        <charset val="128"/>
      </rPr>
      <t>既に生産物の存在が明示されていますので「製造等技術」</t>
    </r>
    <r>
      <rPr>
        <sz val="11"/>
        <color indexed="8"/>
        <rFont val="ＭＳ Ｐゴシック"/>
        <family val="3"/>
        <charset val="128"/>
      </rPr>
      <t>に相当します。
　　また、その派生例として上記技術名から「合成」を省いた場合でも、「評価」というようなワードがあるときは、輸出管理上は、「物質を特定し性状評価をする」という点で 「当該物質の品質保証等に資する技術」 に相当するものとされ、「製造等技術」の範疇にある技術と判断されることになります。　（リスト規制の例外である「基礎科学の分野の研究」を判断する場合も同様に考えます。）
　　</t>
    </r>
    <r>
      <rPr>
        <b/>
        <sz val="11"/>
        <color theme="1"/>
        <rFont val="ＭＳ Ｐゴシック"/>
        <family val="3"/>
        <charset val="128"/>
      </rPr>
      <t>なお、このような案件は、</t>
    </r>
    <r>
      <rPr>
        <b/>
        <sz val="11"/>
        <color rgb="FFFF0000"/>
        <rFont val="ＭＳ Ｐゴシック"/>
        <family val="3"/>
        <charset val="128"/>
      </rPr>
      <t>「非製造系技術包括」に適用させようと無理に技術名や概要を変更せず、次の判断として 「リスト規制の例外(公知)」あるいは「リスト規制されていない技術」の確認など、適切な手順で慎重に判定</t>
    </r>
    <r>
      <rPr>
        <b/>
        <sz val="11"/>
        <color theme="1"/>
        <rFont val="ＭＳ Ｐゴシック"/>
        <family val="3"/>
        <charset val="128"/>
      </rPr>
      <t>するようにしてください。</t>
    </r>
    <r>
      <rPr>
        <b/>
        <sz val="11"/>
        <color rgb="FFFF0000"/>
        <rFont val="ＭＳ Ｐゴシック"/>
        <family val="3"/>
        <charset val="128"/>
      </rPr>
      <t xml:space="preserve">
　　</t>
    </r>
    <r>
      <rPr>
        <b/>
        <sz val="11"/>
        <color theme="1"/>
        <rFont val="ＭＳ Ｐゴシック"/>
        <family val="3"/>
        <charset val="128"/>
      </rPr>
      <t>また、このルールの適用に迷ったときは、ご相談ください。　</t>
    </r>
    <r>
      <rPr>
        <b/>
        <sz val="11"/>
        <color rgb="FFFF0000"/>
        <rFont val="ＭＳ Ｐゴシック"/>
        <family val="3"/>
        <charset val="128"/>
      </rPr>
      <t>　</t>
    </r>
    <rPh sb="4" eb="6">
      <t>ジレイ</t>
    </rPh>
    <rPh sb="9" eb="11">
      <t>テイキョウ</t>
    </rPh>
    <rPh sb="11" eb="13">
      <t>ギジュツ</t>
    </rPh>
    <rPh sb="13" eb="14">
      <t>メイ</t>
    </rPh>
    <rPh sb="27" eb="28">
      <t>ダイ</t>
    </rPh>
    <rPh sb="42" eb="44">
      <t>メイジ</t>
    </rPh>
    <rPh sb="55" eb="56">
      <t>トウ</t>
    </rPh>
    <rPh sb="82" eb="84">
      <t>ギジュツ</t>
    </rPh>
    <rPh sb="84" eb="85">
      <t>メイ</t>
    </rPh>
    <rPh sb="101" eb="103">
      <t>ヒョウカ</t>
    </rPh>
    <rPh sb="124" eb="125">
      <t>ウエ</t>
    </rPh>
    <rPh sb="145" eb="146">
      <t>テン</t>
    </rPh>
    <rPh sb="151" eb="153">
      <t>ブッシツ</t>
    </rPh>
    <rPh sb="163" eb="165">
      <t>ギジュツ</t>
    </rPh>
    <rPh sb="168" eb="170">
      <t>ソウトウ</t>
    </rPh>
    <rPh sb="179" eb="181">
      <t>セイゾウ</t>
    </rPh>
    <rPh sb="181" eb="182">
      <t>トウ</t>
    </rPh>
    <rPh sb="182" eb="184">
      <t>ギジュツ</t>
    </rPh>
    <rPh sb="186" eb="188">
      <t>ハンチュウ</t>
    </rPh>
    <rPh sb="191" eb="193">
      <t>ギジュツ</t>
    </rPh>
    <rPh sb="194" eb="196">
      <t>ハンダン</t>
    </rPh>
    <rPh sb="212" eb="214">
      <t>キセイ</t>
    </rPh>
    <rPh sb="215" eb="217">
      <t>レイガイ</t>
    </rPh>
    <rPh sb="229" eb="231">
      <t>ケンキュウ</t>
    </rPh>
    <rPh sb="233" eb="235">
      <t>ハンダン</t>
    </rPh>
    <rPh sb="237" eb="239">
      <t>バアイ</t>
    </rPh>
    <rPh sb="240" eb="242">
      <t>ドウヨウ</t>
    </rPh>
    <rPh sb="243" eb="244">
      <t>カンガ</t>
    </rPh>
    <rPh sb="260" eb="262">
      <t>アンケン</t>
    </rPh>
    <rPh sb="297" eb="298">
      <t>ツギ</t>
    </rPh>
    <rPh sb="315" eb="317">
      <t>コウチ</t>
    </rPh>
    <rPh sb="339" eb="341">
      <t>カクニン</t>
    </rPh>
    <rPh sb="344" eb="346">
      <t>テキセツ</t>
    </rPh>
    <rPh sb="347" eb="349">
      <t>テジュン</t>
    </rPh>
    <rPh sb="353" eb="355">
      <t>ハンテイ</t>
    </rPh>
    <rPh sb="390" eb="392">
      <t>ソウダン</t>
    </rPh>
    <phoneticPr fontId="20"/>
  </si>
  <si>
    <r>
      <t>　　</t>
    </r>
    <r>
      <rPr>
        <b/>
        <sz val="11"/>
        <color theme="1"/>
        <rFont val="ＭＳ Ｐゴシック"/>
        <family val="3"/>
        <charset val="128"/>
      </rPr>
      <t>ただし、前項の製造等技術の規制範囲にある技術内容で公知以外の技術情報を提供する場合など、</t>
    </r>
    <r>
      <rPr>
        <b/>
        <sz val="11"/>
        <color rgb="FFFF0000"/>
        <rFont val="ＭＳ Ｐゴシック"/>
        <family val="3"/>
        <charset val="128"/>
      </rPr>
      <t>担当教員がこの包括ルールを適用できないと判断するときは、より詳細な確認を妨げるものではありません</t>
    </r>
    <r>
      <rPr>
        <b/>
        <sz val="11"/>
        <color theme="1"/>
        <rFont val="ＭＳ Ｐゴシック"/>
        <family val="3"/>
        <charset val="128"/>
      </rPr>
      <t>ので、適切な判定をお願いします。</t>
    </r>
    <rPh sb="6" eb="8">
      <t>ゼンコウ</t>
    </rPh>
    <rPh sb="9" eb="11">
      <t>セイゾウ</t>
    </rPh>
    <rPh sb="11" eb="12">
      <t>トウ</t>
    </rPh>
    <rPh sb="12" eb="14">
      <t>ギジュツ</t>
    </rPh>
    <rPh sb="15" eb="17">
      <t>キセイ</t>
    </rPh>
    <rPh sb="17" eb="19">
      <t>ハンイ</t>
    </rPh>
    <rPh sb="22" eb="24">
      <t>ギジュツ</t>
    </rPh>
    <rPh sb="24" eb="26">
      <t>ナイヨウ</t>
    </rPh>
    <rPh sb="27" eb="29">
      <t>コウチ</t>
    </rPh>
    <rPh sb="29" eb="31">
      <t>イガイ</t>
    </rPh>
    <rPh sb="32" eb="34">
      <t>ギジュツ</t>
    </rPh>
    <rPh sb="34" eb="36">
      <t>ジョウホウ</t>
    </rPh>
    <rPh sb="37" eb="39">
      <t>テイキョウ</t>
    </rPh>
    <rPh sb="41" eb="43">
      <t>バアイ</t>
    </rPh>
    <rPh sb="76" eb="78">
      <t>ショウサイ</t>
    </rPh>
    <rPh sb="82" eb="83">
      <t>サマタ</t>
    </rPh>
    <rPh sb="97" eb="99">
      <t>テキセツ</t>
    </rPh>
    <rPh sb="100" eb="102">
      <t>ハンテイ</t>
    </rPh>
    <rPh sb="104" eb="105">
      <t>ネガ</t>
    </rPh>
    <phoneticPr fontId="20"/>
  </si>
  <si>
    <t>事前確認１②でユーザリスト該当となった者</t>
    <rPh sb="0" eb="2">
      <t>ジゼン</t>
    </rPh>
    <rPh sb="2" eb="4">
      <t>カクニン</t>
    </rPh>
    <rPh sb="13" eb="15">
      <t>ガイトウ</t>
    </rPh>
    <rPh sb="19" eb="20">
      <t>モノ</t>
    </rPh>
    <phoneticPr fontId="20"/>
  </si>
  <si>
    <t>居住者　　</t>
    <rPh sb="0" eb="3">
      <t>キョジュウシャ</t>
    </rPh>
    <phoneticPr fontId="20"/>
  </si>
  <si>
    <t>出 　身　 国</t>
  </si>
  <si>
    <r>
      <t>生</t>
    </r>
    <r>
      <rPr>
        <sz val="11"/>
        <color theme="1"/>
        <rFont val="ＭＳ Ｐゴシック"/>
        <family val="3"/>
        <charset val="128"/>
      </rPr>
      <t xml:space="preserve">物兵器 </t>
    </r>
  </si>
  <si>
    <t>アルミニウム及びその製品</t>
  </si>
  <si>
    <t xml:space="preserve">a.　
</t>
  </si>
  <si>
    <t>G</t>
  </si>
  <si>
    <t>④</t>
  </si>
  <si>
    <t>⑥</t>
  </si>
  <si>
    <t>巨大磁気抵抗効果又はトンネル磁気抵抗効果を利用するセンサーにおける、当該巨大磁気抵抗効果若しくはトンネル磁気抵抗効果を生ずる素子、当該素子周辺の磁気回路又は当該磁気回路を制御するための構成物（当該素子と一体となっているものに限る。）の設計又は製造に係る技術</t>
  </si>
  <si>
    <t xml:space="preserve"> 該当するときは、
 当該外国企業等
 について記載し
 てください</t>
    <rPh sb="1" eb="3">
      <t>ガイトウ</t>
    </rPh>
    <rPh sb="11" eb="13">
      <t>トウガイ</t>
    </rPh>
    <rPh sb="13" eb="15">
      <t>ガイコク</t>
    </rPh>
    <rPh sb="15" eb="16">
      <t>キ</t>
    </rPh>
    <rPh sb="16" eb="17">
      <t>ギョウ</t>
    </rPh>
    <rPh sb="17" eb="18">
      <t>トウ</t>
    </rPh>
    <rPh sb="24" eb="26">
      <t>キサイ</t>
    </rPh>
    <phoneticPr fontId="20"/>
  </si>
  <si>
    <t>⑦</t>
  </si>
  <si>
    <t>⑧</t>
  </si>
  <si>
    <t>⑩</t>
  </si>
  <si>
    <r>
      <t>◎</t>
    </r>
    <r>
      <rPr>
        <b/>
        <sz val="12"/>
        <color rgb="FFFF0000"/>
        <rFont val="ＭＳ Ｐゴシック"/>
        <family val="3"/>
        <charset val="128"/>
      </rPr>
      <t>HSコード</t>
    </r>
    <r>
      <rPr>
        <sz val="12"/>
        <color theme="1"/>
        <rFont val="ＭＳ Ｐゴシック"/>
        <family val="3"/>
        <charset val="128"/>
      </rPr>
      <t>の入手方法</t>
    </r>
    <rPh sb="7" eb="9">
      <t>にゅうしゅ</t>
    </rPh>
    <rPh sb="9" eb="11">
      <t>ほうほう</t>
    </rPh>
    <phoneticPr fontId="79" type="Hiragana"/>
  </si>
  <si>
    <t xml:space="preserve">　ア
 </t>
  </si>
  <si>
    <t>非鉄金属のターゲット材(極端紫外を用いて集積回路を製造するための装置を用いて形成される集積回路用の配線工程の用に供されるものに限る。)の製造に必要な技術(原料からインゴットを製造する工程又はインゴットの製造を伴わない場合にあっては原料である粉末を混合し、かつ合成する工程において、集積回路の製造の用に供するために金属の純度を高める技術に限る。)</t>
  </si>
  <si>
    <t>リチウムイオン電池の正極集電体又は負極集電体と活物質等を固定又は結合させる目的で使用される物質（ポリフッ化ビニリデン、スチレンブタジエンゴム又はポリアクリル酸を主成分とするものに限る。）の設計又は製造に係る技術</t>
  </si>
  <si>
    <t>当該硫化物固体電解質が結晶化ガラス状態又は結晶化状態の場合にあっては、室温下でリチウムイオン伝導度が一ミリジーメンス毎センチメートル以上のもの</t>
  </si>
  <si>
    <t>⑮</t>
  </si>
  <si>
    <t>リチウムイオン電池のセパレータの製造に用いられる二軸押出機の部分品のうち、スクリュー構成の設計又は製造に係る技術</t>
  </si>
  <si>
    <t>重　　要　　管　　理　　技　　術　　確　　認　　表</t>
    <rPh sb="18" eb="19">
      <t>かく</t>
    </rPh>
    <phoneticPr fontId="79" type="Hiragana"/>
  </si>
  <si>
    <t>表の全品目に該当する「装置等」または「物質等」の製造等にかかる技術が、配属される研究室等の研究テーマとなっているかもしくはその予定があるかを確認し、対象となるときは確認欄の「---」を「対象」に変更してください。なお、この場合の「研究室等」には、研究室等に出入りする教員や指導下の学生等も含んで考慮してください。</t>
  </si>
  <si>
    <r>
      <t>半導体用のリソグラフィに使用するレジストであって、</t>
    </r>
    <r>
      <rPr>
        <sz val="12"/>
        <color theme="1"/>
        <rFont val="ＭＳ Ｐゴシック"/>
        <family val="3"/>
        <charset val="128"/>
      </rPr>
      <t>248ナノメートル以下の波長の光で使用するように最適化されたものの設計又は製造に係る技術</t>
    </r>
  </si>
  <si>
    <t>下記項目に関する設計又は製造に係る技術を含むかもしれないが、未定である。</t>
    <rPh sb="0" eb="2">
      <t>かき</t>
    </rPh>
    <rPh sb="2" eb="4">
      <t>こうもく</t>
    </rPh>
    <rPh sb="5" eb="6">
      <t>かん</t>
    </rPh>
    <rPh sb="17" eb="19">
      <t>ぎじゅつ</t>
    </rPh>
    <rPh sb="20" eb="21">
      <t>ふく</t>
    </rPh>
    <rPh sb="30" eb="32">
      <t>みてい</t>
    </rPh>
    <phoneticPr fontId="79" type="Hiragana"/>
  </si>
  <si>
    <t xml:space="preserve">木材パルプ、繊維素繊維を原料とするその他のパルプ及び古紙  </t>
  </si>
  <si>
    <t xml:space="preserve">ガラス及びその製品 </t>
  </si>
  <si>
    <t>下記の表１に掲載する貨物は、リスト規制に該当しないもののうち核兵器等の開発等に用いられるおそれが特に強い貨物の例です。
これらの貨物を輸出又はこれらの貨物に関する技術を提供する際には、懸念相手先等における核兵器等の開発等を助長することがないよう、用途・需要者の確認を特に慎重に行う必要があります。
なお、シリア向けに貨物を輸出又はこれら貨物に関する技術を提供する場合には、次ページの表２に記載する貨物及びこれに関連する技術についても該当がないか、慎重に確認する必要があります。</t>
    <rPh sb="3" eb="4">
      <t>ヒョウ</t>
    </rPh>
    <rPh sb="140" eb="142">
      <t>ヒツヨウ</t>
    </rPh>
    <rPh sb="155" eb="156">
      <t>ム</t>
    </rPh>
    <rPh sb="168" eb="170">
      <t>カモツ</t>
    </rPh>
    <rPh sb="171" eb="172">
      <t>カン</t>
    </rPh>
    <rPh sb="181" eb="183">
      <t>バアイ</t>
    </rPh>
    <rPh sb="186" eb="187">
      <t>ツギ</t>
    </rPh>
    <rPh sb="191" eb="192">
      <t>ヒョウ</t>
    </rPh>
    <rPh sb="194" eb="196">
      <t>キサイ</t>
    </rPh>
    <rPh sb="198" eb="200">
      <t>カモツ</t>
    </rPh>
    <rPh sb="200" eb="201">
      <t>オヨ</t>
    </rPh>
    <rPh sb="205" eb="207">
      <t>カンレン</t>
    </rPh>
    <rPh sb="209" eb="211">
      <t>ギジュツ</t>
    </rPh>
    <rPh sb="216" eb="218">
      <t>ガイトウ</t>
    </rPh>
    <rPh sb="223" eb="225">
      <t>シンチョウ</t>
    </rPh>
    <rPh sb="226" eb="228">
      <t>カクニン</t>
    </rPh>
    <rPh sb="230" eb="232">
      <t>ヒツヨウ</t>
    </rPh>
    <phoneticPr fontId="20"/>
  </si>
  <si>
    <t>◎ 手順１</t>
  </si>
  <si>
    <t>◎ 手順２</t>
  </si>
  <si>
    <t>◎ 手順３</t>
  </si>
  <si>
    <r>
      <t xml:space="preserve">N-(1-ﾌｪﾈﾁﾙ-4-ﾋﾟﾍﾟﾘｼﾞﾙ)ﾌﾟﾛﾋﾟｵﾝｱﾆﾘﾄﾞ（別名ﾌｪﾝﾀﾆﾙ）（437-38-7）、N-[1-[2-(4-ｴﾁﾙ-5ｵｷｿ-2-ﾃﾄﾗｿﾞﾘﾝ-1-ｲﾙ)ｴﾁﾙ]-4-(ﾒﾄｷｼﾒﾁﾙ)-4-ﾋﾟﾍﾟﾘ ｼﾞﾙ]ﾌﾟﾛﾋﾟｵﾝｱﾆﾘﾄﾞ（別名ｱﾙﾌｪﾝﾀﾆﾙ） （71195-58-9）、ﾒﾁﾙ=1-ﾌｪﾈﾁﾙ-4-(N-ﾌｪﾆﾙﾌﾟﾛﾊﾟ ﾝｱﾐﾄﾞ)ﾋﾟﾍﾟﾘｼﾞﾝ-4-ｶﾙﾎﾞｷｼﾗｰﾄ（別名ｶﾙﾌｪﾝﾀﾆﾙ） （59708-52-0）、 1-(2-ﾒﾄｷｼｶﾙﾎﾞﾆﾙｴﾁﾙ)-4-(ﾌｪﾆ ﾙﾌﾟﾛﾋﾟｵﾆﾙｱﾐﾉ)ﾋﾟﾍﾟﾘｼﾞﾝ-4-ｶﾙﾎﾞﾝ酸ﾒﾁﾙｴｽﾃﾙ （別名ﾚﾐﾌｪﾝﾀﾆﾙ）（132875-61-7）、 N-[4-(ﾒﾄｷ ｼﾒﾁﾙ)-1-[2-(2-ﾁｴﾆﾙ)ｴﾁﾙ]-4-ﾋﾟﾍﾟﾘｼﾞﾙ]ﾌﾟﾛﾋﾟｵﾝｱ ﾆﾘﾄﾞ（別名ｽﾌｪﾝﾀﾆﾙ）（56030-54-7） 
</t>
    </r>
    <r>
      <rPr>
        <b/>
        <sz val="14"/>
        <color rgb="FFFF0000"/>
        <rFont val="ＭＳ Ｐゴシック"/>
        <family val="3"/>
        <charset val="128"/>
      </rPr>
      <t>※該当する薬品類の文字色を変更してください。</t>
    </r>
  </si>
  <si>
    <t xml:space="preserve">アスベストの隔膜であって、クロルアルカリ電解槽に使用する ように設計したもの </t>
  </si>
  <si>
    <t>ア.</t>
  </si>
  <si>
    <t>イ.</t>
  </si>
  <si>
    <t>技術の提供の場合</t>
    <rPh sb="0" eb="2">
      <t>ぎじゅつ</t>
    </rPh>
    <rPh sb="3" eb="5">
      <t>ていきょう</t>
    </rPh>
    <rPh sb="6" eb="8">
      <t>ばあい</t>
    </rPh>
    <phoneticPr fontId="79" type="Hiragana"/>
  </si>
  <si>
    <t>該当なし</t>
    <rPh sb="0" eb="2">
      <t>がいとう</t>
    </rPh>
    <phoneticPr fontId="79" type="Hiragana"/>
  </si>
  <si>
    <t>該当あり</t>
    <rPh sb="0" eb="2">
      <t>がいとう</t>
    </rPh>
    <phoneticPr fontId="79" type="Hiragana"/>
  </si>
  <si>
    <t>※転記されていないときは、参照が外れましたので&lt;事前確認１&gt;をご確認いただきチェックをお願いします。</t>
  </si>
  <si>
    <t xml:space="preserve"> 陶磁製品</t>
  </si>
  <si>
    <t>　（表）通常兵器の開発等に用いられるおそれの強い貨物例</t>
    <rPh sb="4" eb="6">
      <t>つうじょう</t>
    </rPh>
    <phoneticPr fontId="79" type="Hiragana"/>
  </si>
  <si>
    <t>&lt;事前確認３の③&gt;に反映されます</t>
    <rPh sb="10" eb="12">
      <t>はんえい</t>
    </rPh>
    <phoneticPr fontId="79" type="Hiragana"/>
  </si>
  <si>
    <t>【　16項(2)キャッチオール規制外品目表　】</t>
    <rPh sb="17" eb="18">
      <t>そと</t>
    </rPh>
    <phoneticPr fontId="79" type="Hiragana"/>
  </si>
  <si>
    <t>&lt;事前確認５の③&gt;に反映されます</t>
  </si>
  <si>
    <t>受け入れる留学生等が配属される予定の研究室等に、表の全品目に該当する「装置等」または「物質等」を保有しもしくはその予定があるかを確認し、保有等するときは「有り」と入力し使用目的を記載します。なお、「研究室等に保有もしくはその予定」には、共通機器室や実験室等に設置されている装置等の利用も含みます。</t>
    <rPh sb="26" eb="27">
      <t>ぜん</t>
    </rPh>
    <rPh sb="70" eb="71">
      <t>とう</t>
    </rPh>
    <rPh sb="124" eb="127">
      <t>じっけんしつ</t>
    </rPh>
    <rPh sb="127" eb="128">
      <t>とう</t>
    </rPh>
    <rPh sb="138" eb="139">
      <t>とう</t>
    </rPh>
    <phoneticPr fontId="79" type="Hiragana"/>
  </si>
  <si>
    <t>様式１－２に係る確認</t>
  </si>
  <si>
    <r>
      <t>a.</t>
    </r>
    <r>
      <rPr>
        <sz val="10"/>
        <color theme="1"/>
        <rFont val="ＭＳ Ｐゴシック"/>
        <family val="3"/>
        <charset val="128"/>
      </rPr>
      <t>保有の有無</t>
    </r>
  </si>
  <si>
    <r>
      <t>a.</t>
    </r>
    <r>
      <rPr>
        <sz val="11"/>
        <color theme="1"/>
        <rFont val="ＭＳ Ｐゴシック"/>
        <family val="3"/>
        <charset val="128"/>
      </rPr>
      <t>使用の有無</t>
    </r>
  </si>
  <si>
    <t>a.使用の有無</t>
  </si>
  <si>
    <r>
      <t>b</t>
    </r>
    <r>
      <rPr>
        <sz val="11"/>
        <color theme="1"/>
        <rFont val="ＭＳ Ｐゴシック"/>
        <family val="3"/>
        <charset val="128"/>
      </rPr>
      <t>.研究対象か</t>
    </r>
  </si>
  <si>
    <t>◎ 様式１－１に基づく確認手順</t>
    <rPh sb="13" eb="15">
      <t>テジュン</t>
    </rPh>
    <phoneticPr fontId="20"/>
  </si>
  <si>
    <r>
      <t>◎ 様式１－２に基づく確認の場合</t>
    </r>
    <r>
      <rPr>
        <b/>
        <sz val="20"/>
        <color rgb="FFFF0000"/>
        <rFont val="ＭＳ Ｐゴシック"/>
        <family val="3"/>
        <charset val="128"/>
      </rPr>
      <t>　　　</t>
    </r>
  </si>
  <si>
    <t xml:space="preserve">　第２３類   </t>
  </si>
  <si>
    <t>【　16項(2)キャッチオール規制品目表　】</t>
  </si>
  <si>
    <t>（注）１１番の「電子計算機又はその部分品」については、実験装置の制御・分析等専用に使用する電子計算機単体、若しくは実験装置等の一部を構成する部品として組み込まれる電子計算機又は部分品を想定しています。
　　　日常的に使用される汎用情報ツールとしての保有（購入予定）の場合は、通常兵器の開発等を助長するおそれのある貨物には該当しないものと考えられます。</t>
  </si>
  <si>
    <r>
      <t>＜推奨します!! 様式１－４による提供技術（授業科目）の事前判定＞</t>
    </r>
    <r>
      <rPr>
        <sz val="11"/>
        <color indexed="8"/>
        <rFont val="ＭＳ Ｐゴシック"/>
        <family val="3"/>
        <charset val="128"/>
      </rPr>
      <t xml:space="preserve">
　　授業科目は、シラバス等によって教育内容が事前公開されることから、受入予定者が未定の段階でも、様式1-2による留学生等の受入判断に先行して、様式1-4により授業科目(技術)の判定だけを事前に行うことができます。この事前判定で、「提供可」とされた授業科目は、「１－４事前確認包括」を選択できますので、留学生等の受入審査を短期かつ簡便に行うことができます。
　　また、この事前判定では、「提供可」の他に、「本部確認」と判断される場合もありますが、この場合には、受講者が特定された段階で再判定あるいは大臣許可取得手続きを開始することになります。この事前判定により留学生等の受入に関する早期の事前準備ができますので、受入後に生じがちな教育内容に関するトラブル回避にも一定の効果があります。
　　なお、この様式１－４による授業科目（技術）の事前判定では、次に該当する授業科目を主な対象としています。　　</t>
    </r>
    <rPh sb="1" eb="3">
      <t>スイショウ</t>
    </rPh>
    <rPh sb="9" eb="11">
      <t>ヨウシキ</t>
    </rPh>
    <rPh sb="17" eb="19">
      <t>テイキョウ</t>
    </rPh>
    <rPh sb="19" eb="21">
      <t>ギジュツ</t>
    </rPh>
    <rPh sb="22" eb="24">
      <t>ジュギョウ</t>
    </rPh>
    <rPh sb="24" eb="26">
      <t>カモク</t>
    </rPh>
    <rPh sb="28" eb="30">
      <t>ジゼン</t>
    </rPh>
    <rPh sb="30" eb="32">
      <t>ハンテイ</t>
    </rPh>
    <rPh sb="306" eb="308">
      <t>ジゼン</t>
    </rPh>
    <rPh sb="308" eb="310">
      <t>ハンテイ</t>
    </rPh>
    <phoneticPr fontId="20"/>
  </si>
  <si>
    <t>ア</t>
  </si>
  <si>
    <r>
      <t>各種願書や申請書及び履歴書等を基に記載してください。また、</t>
    </r>
    <r>
      <rPr>
        <b/>
        <sz val="11"/>
        <color rgb="FFFF0000"/>
        <rFont val="ＭＳ Ｐゴシック"/>
        <family val="3"/>
        <charset val="128"/>
      </rPr>
      <t>この項が「はい」のときは、事前確認５①及び②の確認をしてください。</t>
    </r>
    <rPh sb="15" eb="16">
      <t>モト</t>
    </rPh>
    <phoneticPr fontId="20"/>
  </si>
  <si>
    <t>イ</t>
  </si>
  <si>
    <t xml:space="preserve">飲料、アルコール及び食酢  </t>
  </si>
  <si>
    <t xml:space="preserve"> ※</t>
  </si>
  <si>
    <t>以上で確認は終了です。事前確認シート等と併せ、部局担当事務にご提出ください。</t>
    <rPh sb="0" eb="2">
      <t>イジョウ</t>
    </rPh>
    <phoneticPr fontId="20"/>
  </si>
  <si>
    <t>b.
　</t>
  </si>
  <si>
    <t>&lt;事前確認４①b&gt;に反映されます</t>
    <rPh sb="10" eb="12">
      <t>はんえい</t>
    </rPh>
    <phoneticPr fontId="79" type="Hiragana"/>
  </si>
  <si>
    <r>
      <t>注</t>
    </r>
    <r>
      <rPr>
        <b/>
        <sz val="12"/>
        <rFont val="ＭＳ Ｐゴシック"/>
        <family val="3"/>
        <charset val="128"/>
      </rPr>
      <t>)</t>
    </r>
    <r>
      <rPr>
        <sz val="12"/>
        <rFont val="ＭＳ Ｐゴシック"/>
        <family val="3"/>
        <charset val="128"/>
      </rPr>
      <t>　日付は、</t>
    </r>
    <r>
      <rPr>
        <b/>
        <sz val="12"/>
        <color rgb="FFFF0000"/>
        <rFont val="ＭＳ Ｐゴシック"/>
        <family val="3"/>
        <charset val="128"/>
      </rPr>
      <t>全て西暦(YYYY/MM/DD形式)で入力</t>
    </r>
    <r>
      <rPr>
        <sz val="12"/>
        <rFont val="ＭＳ Ｐゴシック"/>
        <family val="3"/>
        <charset val="128"/>
      </rPr>
      <t>してください。</t>
    </r>
    <rPh sb="0" eb="1">
      <t>チュウ</t>
    </rPh>
    <rPh sb="3" eb="5">
      <t>ヒヅケ</t>
    </rPh>
    <rPh sb="7" eb="8">
      <t>スベ</t>
    </rPh>
    <rPh sb="9" eb="11">
      <t>セイレキ</t>
    </rPh>
    <rPh sb="26" eb="28">
      <t>ニュウリョク</t>
    </rPh>
    <phoneticPr fontId="20"/>
  </si>
  <si>
    <t>品　目　分　類</t>
  </si>
  <si>
    <t>工作機械</t>
  </si>
  <si>
    <t>レーダー、航行用無線機器及び無線遠隔制御機器</t>
  </si>
  <si>
    <t>航空機、宇宙飛行体、部品</t>
  </si>
  <si>
    <t xml:space="preserve">(25)
</t>
  </si>
  <si>
    <t xml:space="preserve">プラスチック及びゴム並びにこれらの製品 </t>
  </si>
  <si>
    <t>航行用機器</t>
  </si>
  <si>
    <t>植物性の組物材料及び他の類に該当しない植物性生産品</t>
  </si>
  <si>
    <t>HSコード</t>
  </si>
  <si>
    <t xml:space="preserve">9014.20 
</t>
  </si>
  <si>
    <t>品　　　　　　　目　　　　　　　名</t>
  </si>
  <si>
    <t>レーザーその他の光子ビーム、超音波、放電、電気化学的方法、電子ビーム、イオンビーム又はプラズマアークを使用して材料を取り除くことにより加工する機械及びウォータージェット切断機械</t>
  </si>
  <si>
    <t>export@research.hokudai.ac.jp</t>
  </si>
  <si>
    <t>金属加工用のマシニングセンター、ユニットコンストラクションマシン（シングルステーションのものに限る。）及びマルチステーショントランスファーマシン</t>
  </si>
  <si>
    <t>旋盤（ターニングセンターを含むものとし、金属切削用のものに限る。）</t>
  </si>
  <si>
    <t>金属用のボール盤、中ぐり盤、フライス盤、ねじ切り盤及びねじ立て盤（ウェイタイプユニットヘッド機を含むものとし、第84.58項の旋盤（ターニングセンターを含む。）を除く。）</t>
  </si>
  <si>
    <t>研削盤、ホーニング盤、ラップ盤、研磨盤その他の仕上げ用加工機械（研削砥石その他の研磨材料を使用して金属又はサーメットを加工するものに限るものとし、第84.61項の歯切り盤、歯車研削盤及び歯車仕上盤を除く。）</t>
  </si>
  <si>
    <t>平削り盤、形削り盤、立削り盤、ブローチ盤、歯切り盤、歯車研削盤、歯車仕上盤、金切り盤、切断機その他の加工機械（金属又はサーメットを取り除くことにより加工するものに限るものとし、他の項に該当するものを除く。）</t>
  </si>
  <si>
    <t>レーダー</t>
  </si>
  <si>
    <t>第８３類</t>
  </si>
  <si>
    <t>航行用無線機器</t>
  </si>
  <si>
    <t>　第６類</t>
  </si>
  <si>
    <t>プロセッサー及びコントローラー（記憶素子、コンバーター、論理回路、増幅器、クロック回路、タイミング回路
その他の回路と結合しているかいないかを問わない。）</t>
  </si>
  <si>
    <t>記憶素子</t>
  </si>
  <si>
    <t>その他のもの</t>
  </si>
  <si>
    <t>宇宙飛行体（人工衛星を含む。）及び打上げ用ロケット</t>
  </si>
  <si>
    <t>無人航空機</t>
  </si>
  <si>
    <t>市販の機材等が改造されること無く接続されることによって専用装置として機能し、実験の都度、容易に分解され収納されるような構造のものを除きます。</t>
  </si>
  <si>
    <t>オシロスコープ及びオシログラフ</t>
  </si>
  <si>
    <t>マルチメーター（記録装置を有するもの）</t>
  </si>
  <si>
    <t xml:space="preserve">履物及びゲートルその他これに類する物品並びにこれらの部分品 </t>
  </si>
  <si>
    <r>
      <t>b.</t>
    </r>
    <r>
      <rPr>
        <sz val="12"/>
        <color theme="1"/>
        <rFont val="ＭＳ Ｐゴシック"/>
        <family val="3"/>
        <charset val="128"/>
      </rPr>
      <t>研究対象か</t>
    </r>
  </si>
  <si>
    <r>
      <t>a.</t>
    </r>
    <r>
      <rPr>
        <sz val="12"/>
        <color theme="1"/>
        <rFont val="ＭＳ Ｐゴシック"/>
        <family val="3"/>
        <charset val="128"/>
      </rPr>
      <t>使用の有無</t>
    </r>
  </si>
  <si>
    <r>
      <t xml:space="preserve">その品目のうち、手順１で確認した「懸念区分」と、表１の「懸念される用途」が合致する品目を確認してください。
また、外国ユーザーリスト機関の該当国が </t>
    </r>
    <r>
      <rPr>
        <b/>
        <sz val="14"/>
        <color rgb="FFFF0000"/>
        <rFont val="ＭＳ Ｐゴシック"/>
        <family val="3"/>
        <charset val="128"/>
      </rPr>
      <t>シリア</t>
    </r>
    <r>
      <rPr>
        <b/>
        <sz val="14"/>
        <color theme="1"/>
        <rFont val="ＭＳ Ｐゴシック"/>
        <family val="3"/>
        <charset val="128"/>
      </rPr>
      <t xml:space="preserve"> </t>
    </r>
    <r>
      <rPr>
        <b/>
        <sz val="14"/>
        <color rgb="FFFF0000"/>
        <rFont val="ＭＳ Ｐゴシック"/>
        <family val="3"/>
        <charset val="128"/>
      </rPr>
      <t>である場合には、</t>
    </r>
    <r>
      <rPr>
        <b/>
        <sz val="14"/>
        <color theme="1"/>
        <rFont val="ＭＳ Ｐゴシック"/>
        <family val="3"/>
        <charset val="128"/>
      </rPr>
      <t>上記に加え、次ページの</t>
    </r>
    <r>
      <rPr>
        <b/>
        <sz val="14"/>
        <color rgb="FFFF0000"/>
        <rFont val="ＭＳ Ｐゴシック"/>
        <family val="3"/>
        <charset val="128"/>
      </rPr>
      <t>表２に記載の品目についても確認</t>
    </r>
    <r>
      <rPr>
        <b/>
        <sz val="14"/>
        <color theme="1"/>
        <rFont val="ＭＳ Ｐゴシック"/>
        <family val="3"/>
        <charset val="128"/>
      </rPr>
      <t>します。</t>
    </r>
    <rPh sb="66" eb="68">
      <t>キカン</t>
    </rPh>
    <phoneticPr fontId="20"/>
  </si>
  <si>
    <t>参考</t>
    <rPh sb="0" eb="2">
      <t>サンコウ</t>
    </rPh>
    <phoneticPr fontId="20"/>
  </si>
  <si>
    <t xml:space="preserve">せつけん、有機界面活性剤、洗剤、調製潤滑剤、人造ろう、調製ろう、磨き剤、ろうそくその他これに類する物品、モデリングペースト、歯科用ワックス及びプラスターをもととした歯科用の調製品 </t>
  </si>
  <si>
    <t>この「16項(2)キャッチオール規制品目表」は、キャッチオール規制に係る貨物　(リスト規制に該当の貨物を除く) の品目分類です。
旧ホワイト国２６か国以外の全ての国及び外国ユーザーリスト掲載法人等との取引の際には、迂回輸出の懸念なども含め、より慎重を期すよう求められています。</t>
    <rPh sb="16" eb="18">
      <t>キセイ</t>
    </rPh>
    <rPh sb="20" eb="21">
      <t>ヒョウ</t>
    </rPh>
    <rPh sb="31" eb="33">
      <t>キセイ</t>
    </rPh>
    <rPh sb="34" eb="35">
      <t>カカ</t>
    </rPh>
    <rPh sb="36" eb="38">
      <t>カモツ</t>
    </rPh>
    <rPh sb="43" eb="45">
      <t>キセイ</t>
    </rPh>
    <rPh sb="46" eb="48">
      <t>ガイトウ</t>
    </rPh>
    <rPh sb="49" eb="51">
      <t>カモツ</t>
    </rPh>
    <rPh sb="52" eb="53">
      <t>ノゾ</t>
    </rPh>
    <rPh sb="57" eb="59">
      <t>ヒンモク</t>
    </rPh>
    <rPh sb="59" eb="61">
      <t>ブンルイ</t>
    </rPh>
    <phoneticPr fontId="20"/>
  </si>
  <si>
    <t>次の手順により確認してください</t>
    <rPh sb="0" eb="1">
      <t>つぎ</t>
    </rPh>
    <rPh sb="2" eb="3">
      <t>て</t>
    </rPh>
    <rPh sb="3" eb="7">
      <t>じゅん</t>
    </rPh>
    <rPh sb="7" eb="9">
      <t>かくにん</t>
    </rPh>
    <phoneticPr fontId="79" type="Hiragana"/>
  </si>
  <si>
    <t>(次ページに続く)</t>
    <rPh sb="1" eb="2">
      <t>つぎ</t>
    </rPh>
    <rPh sb="6" eb="7">
      <t>つづ</t>
    </rPh>
    <phoneticPr fontId="79" type="Hiragana"/>
  </si>
  <si>
    <r>
      <t>学内包括承認ルールの適用に際しては、前ページのルール概要をご理解のうえ、適切なご判断をお願いします。
なお、様式1-２の記入欄初期値は「否」となっていますが、簡易チェック表で「該当」を選択することで、その結果が様式1-2に反映されますので、</t>
    </r>
    <r>
      <rPr>
        <b/>
        <sz val="14"/>
        <color rgb="FFFF0000"/>
        <rFont val="ＭＳ Ｐゴシック"/>
        <family val="3"/>
        <charset val="128"/>
      </rPr>
      <t>必ずこの【簡易チェック表】を確認してください。また、該当のないときもそのまま様式1-2</t>
    </r>
    <r>
      <rPr>
        <sz val="14"/>
        <color rgb="FFFF0000"/>
        <rFont val="ＭＳ Ｐゴシック"/>
        <family val="3"/>
        <charset val="128"/>
      </rPr>
      <t>と併せて部局担当事務に提出</t>
    </r>
    <r>
      <rPr>
        <sz val="14"/>
        <color indexed="8"/>
        <rFont val="ＭＳ Ｐゴシック"/>
        <family val="3"/>
        <charset val="128"/>
      </rPr>
      <t>してください。</t>
    </r>
    <rPh sb="0" eb="2">
      <t>ガクナイ</t>
    </rPh>
    <rPh sb="2" eb="4">
      <t>ホウカツ</t>
    </rPh>
    <rPh sb="4" eb="6">
      <t>ショウニン</t>
    </rPh>
    <rPh sb="10" eb="12">
      <t>テキヨウ</t>
    </rPh>
    <rPh sb="13" eb="14">
      <t>サイ</t>
    </rPh>
    <rPh sb="18" eb="19">
      <t>マエ</t>
    </rPh>
    <rPh sb="26" eb="28">
      <t>ガイヨウ</t>
    </rPh>
    <rPh sb="30" eb="32">
      <t>リカイ</t>
    </rPh>
    <rPh sb="36" eb="38">
      <t>テキセツ</t>
    </rPh>
    <rPh sb="40" eb="42">
      <t>ハンダン</t>
    </rPh>
    <rPh sb="44" eb="45">
      <t>ネガ</t>
    </rPh>
    <rPh sb="68" eb="69">
      <t>ヒ</t>
    </rPh>
    <rPh sb="79" eb="81">
      <t>カンイ</t>
    </rPh>
    <rPh sb="85" eb="86">
      <t>ヒョウ</t>
    </rPh>
    <rPh sb="88" eb="90">
      <t>ガイトウ</t>
    </rPh>
    <rPh sb="92" eb="94">
      <t>センタク</t>
    </rPh>
    <rPh sb="102" eb="104">
      <t>ケッカ</t>
    </rPh>
    <rPh sb="105" eb="107">
      <t>ヨウシキ</t>
    </rPh>
    <rPh sb="111" eb="113">
      <t>ハンエイ</t>
    </rPh>
    <rPh sb="120" eb="121">
      <t>カナラ</t>
    </rPh>
    <rPh sb="125" eb="127">
      <t>カンイ</t>
    </rPh>
    <rPh sb="131" eb="132">
      <t>ヒョウ</t>
    </rPh>
    <rPh sb="134" eb="136">
      <t>カクニン</t>
    </rPh>
    <rPh sb="146" eb="148">
      <t>ガイトウ</t>
    </rPh>
    <phoneticPr fontId="20"/>
  </si>
  <si>
    <r>
      <rPr>
        <b/>
        <sz val="14"/>
        <color rgb="FFFF0000"/>
        <rFont val="ＭＳ Ｐゴシック"/>
        <family val="3"/>
        <charset val="128"/>
      </rPr>
      <t>重要</t>
    </r>
    <r>
      <rPr>
        <sz val="11"/>
        <color indexed="8"/>
        <rFont val="ＭＳ Ｐゴシック"/>
        <family val="3"/>
        <charset val="128"/>
      </rPr>
      <t>　</t>
    </r>
    <rPh sb="0" eb="2">
      <t>ジュウヨウ</t>
    </rPh>
    <phoneticPr fontId="20"/>
  </si>
  <si>
    <t xml:space="preserve">絹及び絹織物 </t>
  </si>
  <si>
    <t>第７８類</t>
  </si>
  <si>
    <t xml:space="preserve">「部」による品目分類 </t>
  </si>
  <si>
    <t>渡日しない</t>
    <rPh sb="0" eb="2">
      <t>トニチ</t>
    </rPh>
    <phoneticPr fontId="20"/>
  </si>
  <si>
    <r>
      <t>受入予定者に関する書面等（eメール、web等の情報を含む）で得られた情報において、その滞在費用について、</t>
    </r>
    <r>
      <rPr>
        <u/>
        <sz val="12"/>
        <rFont val="ＭＳ Ｐゴシック"/>
        <family val="3"/>
        <charset val="128"/>
      </rPr>
      <t>外国法人等（民間の企業・組織等）による奨学金等</t>
    </r>
    <r>
      <rPr>
        <sz val="12"/>
        <rFont val="ＭＳ Ｐゴシック"/>
        <family val="3"/>
        <charset val="128"/>
      </rPr>
      <t xml:space="preserve">の財政的支援を受けている、又は受ける予定がある。
　　       </t>
    </r>
    <r>
      <rPr>
        <b/>
        <sz val="12"/>
        <color rgb="FFFF0000"/>
        <rFont val="ＭＳ Ｐゴシック"/>
        <family val="3"/>
        <charset val="128"/>
      </rPr>
      <t>※特定類型②に該当する外国政府等からの財政支援を除き、滞在費用が判明している場合は記載して下さい。</t>
    </r>
    <rPh sb="0" eb="2">
      <t>ウケイレ</t>
    </rPh>
    <rPh sb="6" eb="7">
      <t>カン</t>
    </rPh>
    <rPh sb="9" eb="11">
      <t>ショメン</t>
    </rPh>
    <rPh sb="11" eb="12">
      <t>トウ</t>
    </rPh>
    <rPh sb="21" eb="22">
      <t>トウ</t>
    </rPh>
    <rPh sb="23" eb="25">
      <t>ジョウホウ</t>
    </rPh>
    <rPh sb="26" eb="27">
      <t>フク</t>
    </rPh>
    <rPh sb="30" eb="31">
      <t>エ</t>
    </rPh>
    <rPh sb="34" eb="36">
      <t>ジョウホウ</t>
    </rPh>
    <rPh sb="43" eb="45">
      <t>タイザイ</t>
    </rPh>
    <rPh sb="52" eb="54">
      <t>ガイコク</t>
    </rPh>
    <rPh sb="54" eb="56">
      <t>ホウジン</t>
    </rPh>
    <rPh sb="56" eb="57">
      <t>トウ</t>
    </rPh>
    <rPh sb="66" eb="67">
      <t>トウ</t>
    </rPh>
    <rPh sb="71" eb="74">
      <t>ショウガクキン</t>
    </rPh>
    <rPh sb="74" eb="75">
      <t>トウ</t>
    </rPh>
    <rPh sb="110" eb="112">
      <t>トクテイ</t>
    </rPh>
    <rPh sb="112" eb="114">
      <t>ルイケイ</t>
    </rPh>
    <rPh sb="116" eb="118">
      <t>ガイトウ</t>
    </rPh>
    <rPh sb="120" eb="122">
      <t>ガイコク</t>
    </rPh>
    <rPh sb="122" eb="124">
      <t>セイフ</t>
    </rPh>
    <rPh sb="124" eb="125">
      <t>トウ</t>
    </rPh>
    <rPh sb="128" eb="130">
      <t>ザイセイ</t>
    </rPh>
    <rPh sb="130" eb="132">
      <t>シエン</t>
    </rPh>
    <rPh sb="133" eb="134">
      <t>ノゾ</t>
    </rPh>
    <rPh sb="154" eb="155">
      <t>クダ</t>
    </rPh>
    <phoneticPr fontId="20"/>
  </si>
  <si>
    <t>チェックの結果、該当の有無を記録してください。</t>
    <rPh sb="5" eb="7">
      <t>けっか</t>
    </rPh>
    <rPh sb="8" eb="10">
      <t>がいとう</t>
    </rPh>
    <rPh sb="11" eb="13">
      <t>うむ</t>
    </rPh>
    <rPh sb="14" eb="16">
      <t>きろく</t>
    </rPh>
    <phoneticPr fontId="79" type="Hiragana"/>
  </si>
  <si>
    <r>
      <t>セミナーや会議などの事業等に係る受入れのときは、その</t>
    </r>
    <r>
      <rPr>
        <sz val="11"/>
        <color rgb="FFFF0000"/>
        <rFont val="ＭＳ Ｐゴシック"/>
        <family val="3"/>
        <charset val="128"/>
      </rPr>
      <t>事業等名を記入し､その概要を添付</t>
    </r>
    <r>
      <rPr>
        <sz val="11"/>
        <rFont val="ＭＳ Ｐゴシック"/>
        <family val="3"/>
        <charset val="128"/>
      </rPr>
      <t>してください。</t>
    </r>
  </si>
  <si>
    <t>該当なし</t>
    <rPh sb="0" eb="2">
      <t>ガイトウ</t>
    </rPh>
    <phoneticPr fontId="20"/>
  </si>
  <si>
    <t>　この結果は　事前確認シート様式1-1の &lt;事前確認４のc&gt; 及び &lt;事前確認６のc&gt; に反映されます。</t>
    <rPh sb="3" eb="5">
      <t>けっか</t>
    </rPh>
    <phoneticPr fontId="79" type="Hiragana"/>
  </si>
  <si>
    <t>第１１部</t>
  </si>
  <si>
    <r>
      <t>該当の有無を以下にチェックし、該当ありのときは、該当となった品目の</t>
    </r>
    <r>
      <rPr>
        <b/>
        <sz val="18"/>
        <color rgb="FFFF0000"/>
        <rFont val="ＭＳ Ｐゴシック"/>
        <family val="3"/>
        <charset val="128"/>
      </rPr>
      <t>HSコード</t>
    </r>
    <r>
      <rPr>
        <b/>
        <sz val="18"/>
        <color theme="1"/>
        <rFont val="ＭＳ Ｐゴシック"/>
        <family val="3"/>
        <charset val="128"/>
      </rPr>
      <t>を記載してください。　(様式1-1に反映されます。)</t>
    </r>
    <rPh sb="0" eb="2">
      <t>がいとう</t>
    </rPh>
    <rPh sb="3" eb="5">
      <t>うむ</t>
    </rPh>
    <rPh sb="6" eb="8">
      <t>いか</t>
    </rPh>
    <rPh sb="15" eb="17">
      <t>がいとう</t>
    </rPh>
    <rPh sb="24" eb="30">
      <t>がいとうと</t>
    </rPh>
    <rPh sb="30" eb="32">
      <t>ひんもく</t>
    </rPh>
    <rPh sb="39" eb="41">
      <t>きさい</t>
    </rPh>
    <rPh sb="50" eb="52">
      <t>ようしき</t>
    </rPh>
    <rPh sb="56" eb="58">
      <t>はんえい</t>
    </rPh>
    <phoneticPr fontId="79" type="Hiragana"/>
  </si>
  <si>
    <t>第１３部</t>
  </si>
  <si>
    <t>第１４部</t>
  </si>
  <si>
    <t>第１５部</t>
  </si>
  <si>
    <t xml:space="preserve">家具、寝具、マットレス、マットレスサポート、クッションその他これらに類する詰物をした物品並びにランプその他の照明器具（他の類に該当するものを除く。）及びイルミネーションサイン、発光ネームプレートその他これらに類する物品並びにプレハブ建築物 </t>
  </si>
  <si>
    <t>第１６部</t>
  </si>
  <si>
    <t xml:space="preserve">第１７部 </t>
  </si>
  <si>
    <t>事前確認１の① b又は②、もしくはその両方が「はい」である。　　</t>
    <rPh sb="9" eb="10">
      <t>マタ</t>
    </rPh>
    <phoneticPr fontId="20"/>
  </si>
  <si>
    <t xml:space="preserve">第２０部 </t>
  </si>
  <si>
    <t>渡日済みの場合の経過期間</t>
  </si>
  <si>
    <t>HSコードは２０２５年１０月の法改正により１６項(1)i^に導入された関税品目分類で、下表の〇類が判別できます。
詳しくは、別添「関税分類番号の説明」をご参照ください。</t>
    <rPh sb="10" eb="11">
      <t>ねん</t>
    </rPh>
    <rPh sb="13" eb="14">
      <t>つき</t>
    </rPh>
    <rPh sb="15" eb="21">
      <t>ほうかいせい</t>
    </rPh>
    <rPh sb="23" eb="24">
      <t>こう</t>
    </rPh>
    <rPh sb="30" eb="32">
      <t>どうにゅう</t>
    </rPh>
    <rPh sb="35" eb="37">
      <t>かんぜい</t>
    </rPh>
    <rPh sb="37" eb="41">
      <t>ひんもく</t>
    </rPh>
    <rPh sb="43" eb="45">
      <t>かひょう</t>
    </rPh>
    <rPh sb="47" eb="48">
      <t>るい</t>
    </rPh>
    <rPh sb="49" eb="51">
      <t>はんべつ</t>
    </rPh>
    <rPh sb="57" eb="58">
      <t>くわ</t>
    </rPh>
    <rPh sb="62" eb="64">
      <t>べってん</t>
    </rPh>
    <rPh sb="77" eb="79">
      <t>さんしょう</t>
    </rPh>
    <phoneticPr fontId="79" type="Hiragana"/>
  </si>
  <si>
    <t xml:space="preserve">紡織用繊維及びその製品  </t>
  </si>
  <si>
    <t xml:space="preserve">卑金属及びその製品 </t>
  </si>
  <si>
    <t xml:space="preserve">車両、航空機、船舶及び輸送機器関連品 </t>
  </si>
  <si>
    <t xml:space="preserve">光学機器、写真用機器、映画用機器、測定機器、検査機器、精密機器、医療用機器、時計及び楽器並びにこれらの部分品及び附属品 </t>
  </si>
  <si>
    <r>
      <t>提供する技術は、  「公知の技術の提供」にあたる取引か。</t>
    </r>
    <r>
      <rPr>
        <sz val="14"/>
        <color theme="3" tint="0.39997558519241921"/>
        <rFont val="ＭＳ Ｐゴシック"/>
        <family val="3"/>
        <charset val="128"/>
      </rPr>
      <t>　　　　　　　</t>
    </r>
    <r>
      <rPr>
        <sz val="14"/>
        <color rgb="FFFF0000"/>
        <rFont val="ＭＳ Ｐゴシック"/>
        <family val="3"/>
        <charset val="128"/>
      </rPr>
      <t xml:space="preserve"> 　　　</t>
    </r>
    <rPh sb="0" eb="2">
      <t>テイキョウ</t>
    </rPh>
    <rPh sb="4" eb="6">
      <t>ギジュツ</t>
    </rPh>
    <phoneticPr fontId="20"/>
  </si>
  <si>
    <t xml:space="preserve">雑品 </t>
  </si>
  <si>
    <t>アドバイザーが置かれている部局では、この判定手順
に拠らず、アドバイザーの意見書に基いて判定するこ
とができます。（意見書を必ず添付してください。）</t>
  </si>
  <si>
    <t>鉱物性生産</t>
  </si>
  <si>
    <t xml:space="preserve">車両、航空機、船舶及び輸送機器関連品
 </t>
  </si>
  <si>
    <t>第２５類</t>
  </si>
  <si>
    <t>第２６類</t>
  </si>
  <si>
    <t>第２８類</t>
  </si>
  <si>
    <t>https://www.hokudai.ac.jp/sangaku/anzen/gakunai/Habitability_20251106.pdf</t>
  </si>
  <si>
    <t>第２９類</t>
  </si>
  <si>
    <t>第３０類</t>
  </si>
  <si>
    <t>第３１類</t>
  </si>
  <si>
    <t>第３２類</t>
  </si>
  <si>
    <t>第３３類</t>
  </si>
  <si>
    <t>第３４類</t>
  </si>
  <si>
    <t xml:space="preserve">第８部 </t>
  </si>
  <si>
    <t>第３７類</t>
  </si>
  <si>
    <t>第３８類</t>
  </si>
  <si>
    <t>第３９類</t>
  </si>
  <si>
    <t>第５４類</t>
  </si>
  <si>
    <t>第５８類</t>
  </si>
  <si>
    <t>第６３類</t>
  </si>
  <si>
    <t>第６８類</t>
  </si>
  <si>
    <t>第６９類</t>
  </si>
  <si>
    <t xml:space="preserve">第７１類
</t>
  </si>
  <si>
    <r>
      <t xml:space="preserve"> </t>
    </r>
    <r>
      <rPr>
        <b/>
        <sz val="12"/>
        <color theme="1"/>
        <rFont val="ＭＳ Ｐゴシック"/>
        <family val="3"/>
        <charset val="128"/>
      </rPr>
      <t xml:space="preserve"> 【提出・照会先】</t>
    </r>
    <r>
      <rPr>
        <sz val="12"/>
        <color theme="1"/>
        <rFont val="ＭＳ Ｐゴシック"/>
        <family val="3"/>
        <charset val="128"/>
      </rPr>
      <t xml:space="preserve">　安全保障輸出管理本部
　　研究振興企画課　研究公正推進室　
　　研究公正担当　　（内3365）
　        </t>
    </r>
    <r>
      <rPr>
        <b/>
        <sz val="12"/>
        <color theme="1"/>
        <rFont val="ＭＳ Ｐゴシック"/>
        <family val="3"/>
        <charset val="128"/>
      </rPr>
      <t xml:space="preserve"> e-mail :  export@research.hokudai.ac.jp</t>
    </r>
    <rPh sb="24" eb="31">
      <t>ケンキュウシンコウキカクカ</t>
    </rPh>
    <rPh sb="43" eb="45">
      <t>ケンキュウ</t>
    </rPh>
    <rPh sb="45" eb="47">
      <t>コウセイ</t>
    </rPh>
    <phoneticPr fontId="20"/>
  </si>
  <si>
    <t>第７３類</t>
  </si>
  <si>
    <t>第７４類</t>
  </si>
  <si>
    <t>第７６類</t>
  </si>
  <si>
    <t>第７７類</t>
  </si>
  <si>
    <t>第８０類</t>
  </si>
  <si>
    <t>第８２類</t>
  </si>
  <si>
    <t>高エントロピー合金の粉又は耐火性のある金属の粉若しくはその合金の粉</t>
  </si>
  <si>
    <t>第８４類</t>
  </si>
  <si>
    <t xml:space="preserve">第８５類
</t>
  </si>
  <si>
    <t>下の欄に懸念区分が様式1－２　&lt;事前確認１②&gt;　から転記されています。</t>
    <rPh sb="0" eb="1">
      <t>した</t>
    </rPh>
    <rPh sb="2" eb="3">
      <t>らん</t>
    </rPh>
    <rPh sb="4" eb="6">
      <t>けねん</t>
    </rPh>
    <rPh sb="6" eb="8">
      <t>くぶん</t>
    </rPh>
    <rPh sb="9" eb="11">
      <t>ようしき</t>
    </rPh>
    <rPh sb="26" eb="28">
      <t>てんき</t>
    </rPh>
    <phoneticPr fontId="79" type="Hiragana"/>
  </si>
  <si>
    <t>第８８類</t>
  </si>
  <si>
    <t xml:space="preserve">第９０類
</t>
  </si>
  <si>
    <t>第９１類</t>
  </si>
  <si>
    <t xml:space="preserve">第９３類
</t>
  </si>
  <si>
    <t xml:space="preserve">塩、硫黄、土石類、プラスター、石灰及びセメント    </t>
  </si>
  <si>
    <t xml:space="preserve">　受入予定者は，外国ユーザーリストに掲載されている企業・組織に所属した履歴がある。　　　             </t>
  </si>
  <si>
    <t xml:space="preserve">鉱石、スラグ及び灰       </t>
  </si>
  <si>
    <t>鉱物性燃料及び鉱物油並びにこれらの蒸留物、歴青物質並びに鉱物性ろう</t>
  </si>
  <si>
    <t xml:space="preserve">無機化学品及び貴金属、希土類金属、放射性元素又は同位元素の無機又は有機の化合物  </t>
  </si>
  <si>
    <t xml:space="preserve">医療用品              </t>
  </si>
  <si>
    <t xml:space="preserve">肥料  </t>
  </si>
  <si>
    <t xml:space="preserve">なめしエキス、染色エキス、タンニン及びその誘導体、染料、顔料その他の着色料、ペイント、ワニス、パテその他のマスチック並びにインキ </t>
  </si>
  <si>
    <t xml:space="preserve">精油、レジノイド、調製香料及び化粧品類 </t>
  </si>
  <si>
    <t xml:space="preserve">火薬類、火工品、マッチ、発火性合金及び調製燃料 </t>
  </si>
  <si>
    <t xml:space="preserve">メリヤス編物及びクロセ編物  </t>
  </si>
  <si>
    <t xml:space="preserve">写真用又は映画用の材料 </t>
  </si>
  <si>
    <t xml:space="preserve"> じゆうたんその他の紡織用繊維の床用敷物  </t>
  </si>
  <si>
    <t xml:space="preserve">特殊織物、タフテッド織物類、レース、つづれ織物、トリミング及びししゆう布 </t>
  </si>
  <si>
    <t>石、プラスター、セメント、石綿、雲母その他これらに類する材料の製品</t>
  </si>
  <si>
    <t>銅及びその製品</t>
  </si>
  <si>
    <t>すず及びその製品</t>
  </si>
  <si>
    <t>その他の卑金属及びサーメット並びにこれらの製品</t>
  </si>
  <si>
    <t>卑金属製の工具、道具、刃物、スプーン及びフォーク並びにこれらの部分品</t>
  </si>
  <si>
    <t xml:space="preserve">各種の卑金属製品  </t>
  </si>
  <si>
    <t>①b の研究室等における研究テーマの有無とリンクしている必要はありません。留学生等の研究テーマ等で判断してください。</t>
  </si>
  <si>
    <t>原子炉、ボイラー及び機械類並びにこれらの部分品</t>
  </si>
  <si>
    <t>a.
　</t>
  </si>
  <si>
    <t xml:space="preserve">電気機器及びその部分品並びに録音機、音声再生機並びにテレビジョンの映像及び音声の記録用又は再生用の機器並びにこれらの部分品及び附属品
　 </t>
  </si>
  <si>
    <t xml:space="preserve"> 航空機及び宇宙飛行体並びにこれらの部分品</t>
  </si>
  <si>
    <t xml:space="preserve">光学機器、写真用機器、映画用機器、測定機器、検査機器、精密機器及び医療用機器並びにこれらの部分品及び附属品 </t>
  </si>
  <si>
    <t xml:space="preserve">時計及びその部分品       </t>
  </si>
  <si>
    <t>1-２ロ</t>
  </si>
  <si>
    <t xml:space="preserve">楽器並びにその部分品及び附属品 </t>
  </si>
  <si>
    <r>
      <t xml:space="preserve">表の全品目に該当する「装置等」または「物質等」の製造等にかかる技術が、配属される研究室等の研究テーマとなっているかもしくはその予定があるかを確認し、対象となるときは確認欄を「対象」に変更してください。なお、この場合の「研究室等」には、研究室等に出入りする教員や指導下の学生等も含んで考慮してください。
    </t>
    </r>
    <r>
      <rPr>
        <b/>
        <sz val="20"/>
        <color rgb="FFFF0000"/>
        <rFont val="ＭＳ Ｐゴシック"/>
        <family val="3"/>
        <charset val="128"/>
      </rPr>
      <t>※　a の研究室等での「装置等」「物質等」保有の有無にかかわらず、研究対象かどうかで判断してください。</t>
    </r>
    <rPh sb="167" eb="170">
      <t>そうち</t>
    </rPh>
    <rPh sb="172" eb="175">
      <t>ぶっ</t>
    </rPh>
    <rPh sb="176" eb="178">
      <t>ほゆう</t>
    </rPh>
    <rPh sb="179" eb="181">
      <t>うむ</t>
    </rPh>
    <rPh sb="188" eb="190">
      <t>けんきゅう</t>
    </rPh>
    <rPh sb="190" eb="192">
      <t>たいしょう</t>
    </rPh>
    <rPh sb="197" eb="199">
      <t>はんだん</t>
    </rPh>
    <phoneticPr fontId="79" type="Hiragana"/>
  </si>
  <si>
    <t>がん具、遊戯用具及び運動用具並びにこれらの部分品及び附属品</t>
  </si>
  <si>
    <t>&lt;事前確認４のc&gt;に反映されます</t>
    <rPh sb="10" eb="12">
      <t>はんえい</t>
    </rPh>
    <phoneticPr fontId="79" type="Hiragana"/>
  </si>
  <si>
    <t>&lt;事前確認６のc&gt;に反映されます</t>
  </si>
  <si>
    <t>　「学内包括承認ルール」が適用できる　</t>
  </si>
  <si>
    <t>次の手順により確認することができます。</t>
    <rPh sb="0" eb="1">
      <t>つぎ</t>
    </rPh>
    <rPh sb="2" eb="3">
      <t>て</t>
    </rPh>
    <rPh sb="3" eb="7">
      <t>じゅん</t>
    </rPh>
    <rPh sb="7" eb="9">
      <t>かくにん</t>
    </rPh>
    <phoneticPr fontId="79" type="Hiragana"/>
  </si>
  <si>
    <t>「部」による品目分類</t>
  </si>
  <si>
    <t>第１部</t>
  </si>
  <si>
    <t>第４部</t>
  </si>
  <si>
    <t>渡日の時期</t>
    <rPh sb="0" eb="2">
      <t>トニチ</t>
    </rPh>
    <rPh sb="3" eb="5">
      <t>ジキ</t>
    </rPh>
    <phoneticPr fontId="20"/>
  </si>
  <si>
    <t>様式３－１を添付して本部確認となります。</t>
    <rPh sb="6" eb="8">
      <t>テンプ</t>
    </rPh>
    <phoneticPr fontId="20"/>
  </si>
  <si>
    <t xml:space="preserve">第９部 </t>
  </si>
  <si>
    <t xml:space="preserve">ココア及びその調製品      </t>
  </si>
  <si>
    <t>第１０部</t>
  </si>
  <si>
    <t xml:space="preserve">第１２部
</t>
  </si>
  <si>
    <t>第２１部</t>
  </si>
  <si>
    <r>
      <t>　</t>
    </r>
    <r>
      <rPr>
        <sz val="14"/>
        <rFont val="ＭＳ Ｐゴシック"/>
        <family val="3"/>
        <charset val="128"/>
      </rPr>
      <t xml:space="preserve">【基礎科学分野の研究活動とは】
</t>
    </r>
    <r>
      <rPr>
        <sz val="12"/>
        <rFont val="ＭＳ Ｐゴシック"/>
        <family val="3"/>
        <charset val="128"/>
      </rPr>
      <t>　経済産業省の安全保障貿易管理Ｑ＆Ａにおいて、次のように定義されています。
　　　　　「自然科学の分野における現象に関する原理の究明を主目的とした研究活動であって、
　　　　　 理論的又は実験的方法により行うものであり、</t>
    </r>
    <r>
      <rPr>
        <b/>
        <sz val="12"/>
        <color rgb="FFFF0000"/>
        <rFont val="ＭＳ Ｐゴシック"/>
        <family val="3"/>
        <charset val="128"/>
      </rPr>
      <t>特定の製品の設計又は製造を目的としないもの</t>
    </r>
    <r>
      <rPr>
        <sz val="12"/>
        <rFont val="ＭＳ Ｐゴシック"/>
        <family val="3"/>
        <charset val="128"/>
      </rPr>
      <t>」
　これに基づき、本学では、「</t>
    </r>
    <r>
      <rPr>
        <b/>
        <sz val="12"/>
        <color rgb="FFFF0000"/>
        <rFont val="ＭＳ Ｐゴシック"/>
        <family val="3"/>
        <charset val="128"/>
      </rPr>
      <t>特定の製品</t>
    </r>
    <r>
      <rPr>
        <sz val="12"/>
        <rFont val="ＭＳ Ｐゴシック"/>
        <family val="3"/>
        <charset val="128"/>
      </rPr>
      <t>」を「</t>
    </r>
    <r>
      <rPr>
        <b/>
        <sz val="12"/>
        <color rgb="FFFF0000"/>
        <rFont val="ＭＳ Ｐゴシック"/>
        <family val="3"/>
        <charset val="128"/>
      </rPr>
      <t>成果有体物もしくは成果有体物となりそうなモノ</t>
    </r>
    <r>
      <rPr>
        <sz val="12"/>
        <rFont val="ＭＳ Ｐゴシック"/>
        <family val="3"/>
        <charset val="128"/>
      </rPr>
      <t>」と解釈し運用しています。
　経済産業省では、研究の過程で</t>
    </r>
    <r>
      <rPr>
        <b/>
        <sz val="12"/>
        <color rgb="FFFF0000"/>
        <rFont val="ＭＳ Ｐゴシック"/>
        <family val="3"/>
        <charset val="128"/>
      </rPr>
      <t>なんらかの有形物、例えば実験装置等の器材や解析プログラム、化合物、酵母、細菌や細胞片等の
　生物試料などの「モノ」が作られる「基礎的な技術」は、明確に製造技術と判断しています。
　</t>
    </r>
    <r>
      <rPr>
        <b/>
        <sz val="12"/>
        <color theme="1"/>
        <rFont val="ＭＳ Ｐゴシック"/>
        <family val="3"/>
        <charset val="128"/>
      </rPr>
      <t>従って</t>
    </r>
    <r>
      <rPr>
        <b/>
        <sz val="12"/>
        <color rgb="FFFF0000"/>
        <rFont val="ＭＳ Ｐゴシック"/>
        <family val="3"/>
        <charset val="128"/>
      </rPr>
      <t>「基礎的な技術」のみを理由に「基礎科学分野の研究活動において提供する技術」とする特例は適用できません。</t>
    </r>
    <rPh sb="42" eb="43">
      <t>ツギ</t>
    </rPh>
    <rPh sb="47" eb="49">
      <t>テイギ</t>
    </rPh>
    <rPh sb="156" eb="157">
      <t>モト</t>
    </rPh>
    <rPh sb="160" eb="162">
      <t>ホンガク</t>
    </rPh>
    <rPh sb="166" eb="168">
      <t>トクテイ</t>
    </rPh>
    <rPh sb="169" eb="171">
      <t>セイヒン</t>
    </rPh>
    <rPh sb="174" eb="176">
      <t>セイカ</t>
    </rPh>
    <rPh sb="176" eb="179">
      <t>ユウタイブツ</t>
    </rPh>
    <rPh sb="183" eb="185">
      <t>セイカ</t>
    </rPh>
    <rPh sb="185" eb="188">
      <t>ユウタイブツ</t>
    </rPh>
    <rPh sb="211" eb="213">
      <t>ケイザイ</t>
    </rPh>
    <rPh sb="213" eb="216">
      <t>サンギョウショウ</t>
    </rPh>
    <rPh sb="219" eb="221">
      <t>ケンキュウ</t>
    </rPh>
    <rPh sb="222" eb="224">
      <t>カテイ</t>
    </rPh>
    <rPh sb="230" eb="232">
      <t>ユウケイ</t>
    </rPh>
    <rPh sb="232" eb="233">
      <t>ブツ</t>
    </rPh>
    <rPh sb="241" eb="242">
      <t>トウ</t>
    </rPh>
    <rPh sb="246" eb="248">
      <t>カイセキ</t>
    </rPh>
    <rPh sb="254" eb="257">
      <t>カゴウブツ</t>
    </rPh>
    <rPh sb="258" eb="260">
      <t>コウボ</t>
    </rPh>
    <rPh sb="261" eb="263">
      <t>サイキン</t>
    </rPh>
    <rPh sb="264" eb="267">
      <t>サイボウヘン</t>
    </rPh>
    <rPh sb="267" eb="268">
      <t>トウ</t>
    </rPh>
    <rPh sb="273" eb="275">
      <t>シリョウ</t>
    </rPh>
    <rPh sb="315" eb="316">
      <t>シタガ</t>
    </rPh>
    <rPh sb="329" eb="331">
      <t>リユウ</t>
    </rPh>
    <rPh sb="348" eb="350">
      <t>テイキョウ</t>
    </rPh>
    <rPh sb="352" eb="354">
      <t>ギジュツ</t>
    </rPh>
    <phoneticPr fontId="20"/>
  </si>
  <si>
    <r>
      <t>表の品目に該当する</t>
    </r>
    <r>
      <rPr>
        <b/>
        <sz val="18"/>
        <color rgb="FFFF0000"/>
        <rFont val="ＭＳ Ｐゴシック"/>
        <family val="3"/>
        <charset val="128"/>
      </rPr>
      <t>「装置等」または「物質等」の製造等にかかる技術</t>
    </r>
    <r>
      <rPr>
        <b/>
        <sz val="18"/>
        <color theme="1"/>
        <rFont val="ＭＳ Ｐゴシック"/>
        <family val="3"/>
        <charset val="128"/>
      </rPr>
      <t>が、受け入れる留学生等の研究テーマや提供する技術の対象となるかを確認し、対象になると判断されるときは確認欄の「---」を「対象」に変更してください。</t>
    </r>
    <rPh sb="57" eb="59">
      <t>たいしょう</t>
    </rPh>
    <rPh sb="68" eb="70">
      <t>たいしょう</t>
    </rPh>
    <phoneticPr fontId="79" type="Hiragana"/>
  </si>
  <si>
    <t xml:space="preserve">　第１９類 </t>
  </si>
  <si>
    <t xml:space="preserve">動物（生きているものに限る。）及び動物性生産品 </t>
  </si>
  <si>
    <t xml:space="preserve"> 植物性生産品</t>
  </si>
  <si>
    <t xml:space="preserve">動物性又は植物性の油脂及びその分解生産物、調製食用脂並びに動物性又は植物性のろう </t>
  </si>
  <si>
    <t xml:space="preserve">調製食料品、飲料、アルコール、食酢、たばこ及び製造たばこ代用品 </t>
  </si>
  <si>
    <r>
      <t>別添の</t>
    </r>
    <r>
      <rPr>
        <b/>
        <sz val="12"/>
        <color rgb="FFFF0000"/>
        <rFont val="ＭＳ Ｐゴシック"/>
        <family val="3"/>
        <charset val="128"/>
      </rPr>
      <t>おそれ貨物①</t>
    </r>
    <r>
      <rPr>
        <sz val="12"/>
        <color rgb="FFFF0000"/>
        <rFont val="ＭＳ Ｐゴシック"/>
        <family val="3"/>
        <charset val="128"/>
      </rPr>
      <t>を確認</t>
    </r>
    <r>
      <rPr>
        <sz val="12"/>
        <rFont val="ＭＳ Ｐゴシック"/>
        <family val="3"/>
        <charset val="128"/>
      </rPr>
      <t>し添付してください。確認結果が転記されます。
なお、</t>
    </r>
    <r>
      <rPr>
        <sz val="12"/>
        <color rgb="FFFF0000"/>
        <rFont val="ＭＳ Ｐゴシック"/>
        <family val="3"/>
        <charset val="128"/>
      </rPr>
      <t>初期値は４項目とも「該当なし」</t>
    </r>
    <r>
      <rPr>
        <sz val="12"/>
        <rFont val="ＭＳ Ｐゴシック"/>
        <family val="3"/>
        <charset val="128"/>
      </rPr>
      <t>です</t>
    </r>
    <r>
      <rPr>
        <sz val="12"/>
        <color theme="1"/>
        <rFont val="ＭＳ Ｐゴシック"/>
        <family val="3"/>
        <charset val="128"/>
      </rPr>
      <t>。</t>
    </r>
    <r>
      <rPr>
        <sz val="12"/>
        <rFont val="ＭＳ Ｐゴシック"/>
        <family val="3"/>
        <charset val="128"/>
      </rPr>
      <t xml:space="preserve">
</t>
    </r>
    <rPh sb="38" eb="41">
      <t>ショキチ</t>
    </rPh>
    <rPh sb="43" eb="45">
      <t>コウモク</t>
    </rPh>
    <rPh sb="48" eb="50">
      <t>ガイトウ</t>
    </rPh>
    <phoneticPr fontId="20"/>
  </si>
  <si>
    <t>輸出する貨物の購入先や製造元が当該商品等を輸出入している場合も多く、また通関業者に輸出手続きを依頼している場合などではコード調査をサポートしてもらえます。</t>
    <rPh sb="0" eb="2">
      <t>ゆしゅつ</t>
    </rPh>
    <rPh sb="4" eb="6">
      <t>かもつ</t>
    </rPh>
    <rPh sb="7" eb="10">
      <t>こうに</t>
    </rPh>
    <rPh sb="11" eb="14">
      <t>せいぞ</t>
    </rPh>
    <rPh sb="15" eb="17">
      <t>とうがい</t>
    </rPh>
    <rPh sb="17" eb="19">
      <t>しょうひん</t>
    </rPh>
    <rPh sb="19" eb="20">
      <t>とう</t>
    </rPh>
    <rPh sb="21" eb="23">
      <t>ゆしゅつ</t>
    </rPh>
    <rPh sb="23" eb="24">
      <t>にゅう</t>
    </rPh>
    <rPh sb="28" eb="30">
      <t>ばあい</t>
    </rPh>
    <rPh sb="31" eb="32">
      <t>おお</t>
    </rPh>
    <rPh sb="36" eb="40">
      <t>つうかん</t>
    </rPh>
    <rPh sb="41" eb="43">
      <t>ゆしゅつ</t>
    </rPh>
    <rPh sb="43" eb="45">
      <t>てつづ</t>
    </rPh>
    <rPh sb="47" eb="49">
      <t>いらい</t>
    </rPh>
    <rPh sb="53" eb="55">
      <t>ばあい</t>
    </rPh>
    <rPh sb="62" eb="64">
      <t>ちょうさ</t>
    </rPh>
    <phoneticPr fontId="79" type="Hiragana"/>
  </si>
  <si>
    <t xml:space="preserve">皮革及び毛皮並びにこれらの製品、動物用装着具並びに旅行用具、ハンドバッグその他これらに類する容器並びに腸の製品 </t>
  </si>
  <si>
    <t>通常兵器キャッチオール関連</t>
  </si>
  <si>
    <t xml:space="preserve">木材及びその製品、木炭、コルク及びその製品並びにわら、エスパルトその他の組物材料の製品並びにかご細工物及び枝条細工物 </t>
  </si>
  <si>
    <t xml:space="preserve">木材パルプ、繊維素繊維を原料とするその他のパルプ、古紙並びに紙及び板紙並びにこれらの製品 </t>
  </si>
  <si>
    <t xml:space="preserve">　第１類 </t>
  </si>
  <si>
    <t xml:space="preserve">　第２類 </t>
  </si>
  <si>
    <t xml:space="preserve">　第３類 </t>
  </si>
  <si>
    <t>　第４類</t>
  </si>
  <si>
    <t xml:space="preserve">　第５類 </t>
  </si>
  <si>
    <t xml:space="preserve">　第６類
</t>
  </si>
  <si>
    <t xml:space="preserve">　第７類 </t>
  </si>
  <si>
    <t>Y</t>
  </si>
  <si>
    <t>　第９類</t>
  </si>
  <si>
    <t xml:space="preserve">　第１２類 
</t>
  </si>
  <si>
    <r>
      <t>b又は</t>
    </r>
    <r>
      <rPr>
        <b/>
        <sz val="14"/>
        <color rgb="FFFF0000"/>
        <rFont val="ＭＳ Ｐゴシック"/>
        <family val="3"/>
        <charset val="128"/>
      </rPr>
      <t>c</t>
    </r>
    <r>
      <rPr>
        <b/>
        <sz val="12"/>
        <color rgb="FFFF0000"/>
        <rFont val="ＭＳ Ｐゴシック"/>
        <family val="3"/>
        <charset val="128"/>
      </rPr>
      <t>となる案件については、契約もしくは技術の提供をする前に、経済産業省への事前報告を検討する必要があります。事前確認シートをご記入のうえ、安全保障輸出管理本部へご連絡ください。後日、輸出管理専任教員からご連絡いたします。</t>
    </r>
    <rPh sb="1" eb="2">
      <t>また</t>
    </rPh>
    <rPh sb="7" eb="8">
      <t>あん</t>
    </rPh>
    <rPh sb="8" eb="9">
      <t>けん</t>
    </rPh>
    <rPh sb="15" eb="17">
      <t>けいやく</t>
    </rPh>
    <rPh sb="21" eb="23">
      <t>ぎじゅつ</t>
    </rPh>
    <rPh sb="24" eb="26">
      <t>ていきょう</t>
    </rPh>
    <rPh sb="29" eb="31">
      <t>まえ</t>
    </rPh>
    <rPh sb="32" eb="37">
      <t>けいざいさんぎょうしょう</t>
    </rPh>
    <rPh sb="39" eb="41">
      <t>じぜん</t>
    </rPh>
    <rPh sb="41" eb="43">
      <t>ほうこく</t>
    </rPh>
    <rPh sb="44" eb="46">
      <t>けんとう</t>
    </rPh>
    <rPh sb="48" eb="50">
      <t>ひつよう</t>
    </rPh>
    <rPh sb="56" eb="58">
      <t>じぜん</t>
    </rPh>
    <rPh sb="58" eb="60">
      <t>かくにん</t>
    </rPh>
    <rPh sb="65" eb="67">
      <t>きにゅう</t>
    </rPh>
    <rPh sb="83" eb="85">
      <t>れんらく</t>
    </rPh>
    <rPh sb="90" eb="92">
      <t>ごじつ</t>
    </rPh>
    <rPh sb="93" eb="95">
      <t>ゆしゅつ</t>
    </rPh>
    <rPh sb="95" eb="97">
      <t>かんり</t>
    </rPh>
    <rPh sb="97" eb="99">
      <t>せんにん</t>
    </rPh>
    <rPh sb="99" eb="101">
      <t>きょういん</t>
    </rPh>
    <rPh sb="104" eb="106">
      <t>れんらく</t>
    </rPh>
    <phoneticPr fontId="79" type="Hiragana"/>
  </si>
  <si>
    <t xml:space="preserve">b またはc が選択され、事前確認２で技術提供が「あり」のときは、事前確認５①及び②の確認をしてください。
</t>
    <rPh sb="8" eb="10">
      <t>センタク</t>
    </rPh>
    <rPh sb="13" eb="15">
      <t>ジゼン</t>
    </rPh>
    <rPh sb="15" eb="17">
      <t>カクニン</t>
    </rPh>
    <rPh sb="19" eb="21">
      <t>ギジュツ</t>
    </rPh>
    <rPh sb="21" eb="23">
      <t>テイキョウ</t>
    </rPh>
    <rPh sb="39" eb="40">
      <t>オヨ</t>
    </rPh>
    <rPh sb="43" eb="45">
      <t>カクニン</t>
    </rPh>
    <phoneticPr fontId="20"/>
  </si>
  <si>
    <t xml:space="preserve">　第１３類 </t>
  </si>
  <si>
    <t>　第１６類</t>
  </si>
  <si>
    <t>　第１７類</t>
  </si>
  <si>
    <t xml:space="preserve">　第１８類 </t>
  </si>
  <si>
    <t xml:space="preserve">　第２１類 </t>
  </si>
  <si>
    <t xml:space="preserve">　第２２類  </t>
  </si>
  <si>
    <t xml:space="preserve">　第５１類 </t>
  </si>
  <si>
    <t xml:space="preserve">　第４２類
</t>
  </si>
  <si>
    <t xml:space="preserve">　第４４類 </t>
  </si>
  <si>
    <t xml:space="preserve">　第４７類 </t>
  </si>
  <si>
    <t>　第５２類</t>
  </si>
  <si>
    <t>木材及びその製品並びに木炭</t>
  </si>
  <si>
    <t xml:space="preserve">　第６０類  </t>
  </si>
  <si>
    <t>判断に迷うときは、ご相談ください。
なお、判定の内容について疑義が有るときは内容を確認させていただくことがある他、手続きの変更あるいは修正等をお願いすることがあります。</t>
  </si>
  <si>
    <t>雑品</t>
  </si>
  <si>
    <t>　第６１類</t>
  </si>
  <si>
    <t xml:space="preserve">　第６２類 </t>
  </si>
  <si>
    <t>　第６４類</t>
  </si>
  <si>
    <t xml:space="preserve">　第６５類 </t>
  </si>
  <si>
    <t xml:space="preserve">　第１２類 </t>
  </si>
  <si>
    <t xml:space="preserve">　第１５類
 </t>
  </si>
  <si>
    <t>　第４２類</t>
  </si>
  <si>
    <t>酪農品、鳥卵、天然はちみつ及び他の類に該当しない食用の動物性生産品</t>
  </si>
  <si>
    <t>AL58</t>
  </si>
  <si>
    <t xml:space="preserve">食用の野菜、根及び塊茎       </t>
  </si>
  <si>
    <t xml:space="preserve">コーヒー、茶、マテ及び香辛料    </t>
  </si>
  <si>
    <t xml:space="preserve">採油用の種及び果実、各種の種及び果実、工業用又は医薬用の植物並びにわら及び飼料用植物  </t>
  </si>
  <si>
    <r>
      <t>　　大学における技術提供は、研究と教育に大別されますので、包括ルールもその観点から、下表のように整理しています。
　　この包括ルールの適用に際しては、</t>
    </r>
    <r>
      <rPr>
        <b/>
        <sz val="12"/>
        <color rgb="FFFF0000"/>
        <rFont val="ＭＳ Ｐゴシック"/>
        <family val="3"/>
        <charset val="128"/>
      </rPr>
      <t>　「製造等技術を含む技術には適用しない」</t>
    </r>
    <r>
      <rPr>
        <sz val="12"/>
        <color indexed="8"/>
        <rFont val="ＭＳ Ｐゴシック"/>
        <family val="3"/>
        <charset val="128"/>
      </rPr>
      <t>ということが非常に重要です。安易な適用拡大は大学全体の輸出管理体制の信頼を損ねる事態を招くこととなりますので、実際の運用にあたっては、次ページの「簡易チェック表」を利用して適切に確認し、的確なご判断をお願いします。　</t>
    </r>
    <rPh sb="2" eb="4">
      <t>ダイガク</t>
    </rPh>
    <rPh sb="8" eb="10">
      <t>ギジュツ</t>
    </rPh>
    <rPh sb="10" eb="12">
      <t>テイキョウ</t>
    </rPh>
    <rPh sb="14" eb="16">
      <t>ケンキュウ</t>
    </rPh>
    <rPh sb="17" eb="19">
      <t>キョウイク</t>
    </rPh>
    <rPh sb="20" eb="22">
      <t>タイベツ</t>
    </rPh>
    <rPh sb="29" eb="31">
      <t>ホウカツ</t>
    </rPh>
    <rPh sb="37" eb="39">
      <t>カンテン</t>
    </rPh>
    <rPh sb="42" eb="44">
      <t>カヒョウ</t>
    </rPh>
    <rPh sb="48" eb="50">
      <t>セイリ</t>
    </rPh>
    <rPh sb="135" eb="137">
      <t>ジタイ</t>
    </rPh>
    <rPh sb="138" eb="139">
      <t>マネ</t>
    </rPh>
    <phoneticPr fontId="20"/>
  </si>
  <si>
    <t xml:space="preserve">ラック並びにガム、樹脂その他の植物性の液汁及びエキス </t>
  </si>
  <si>
    <t xml:space="preserve"> 当該組織名</t>
    <rPh sb="3" eb="5">
      <t>ソシキ</t>
    </rPh>
    <phoneticPr fontId="20"/>
  </si>
  <si>
    <t xml:space="preserve">動物性又は植物性の油脂及びその分解生産物、調製食用脂並びに動物性又は植物性のろう 
</t>
  </si>
  <si>
    <t xml:space="preserve">糖類及び砂糖菓子        </t>
  </si>
  <si>
    <t>穀物、穀粉、でん粉又はミルクの調製品及びベーカリー製品</t>
  </si>
  <si>
    <t xml:space="preserve">野菜、果実、ナットその他植物の部分の調製品 </t>
  </si>
  <si>
    <t>前項 a で確認した保有する「装置等」または「物質等」を、受け入れる留学生等に使用させることが想定される場合には、「使用する」を入力してください。
なお、「使用する」とした場合には、その利用目的・内容も記載してください。</t>
  </si>
  <si>
    <t xml:space="preserve">食品工業において生ずる残留物及びくず並びに調製飼料 </t>
  </si>
  <si>
    <t xml:space="preserve">たばこ及び製造たばこ代用品  </t>
  </si>
  <si>
    <t xml:space="preserve">原皮（毛皮を除く。）及び革    </t>
  </si>
  <si>
    <t xml:space="preserve">革製品及び動物用装着具並びに旅行用具、ハンドバッグその他これらに類する容器並びに腸の製品 </t>
  </si>
  <si>
    <t xml:space="preserve">毛皮及び人造毛皮並びにこれらの製品 </t>
  </si>
  <si>
    <t xml:space="preserve">紙及び板紙並びに製紙用パルプ、紙又は板紙の製品 </t>
  </si>
  <si>
    <t>羊毛、繊獣毛、粗獣毛及び馬毛の糸並びにこれらの織物</t>
  </si>
  <si>
    <t xml:space="preserve">綿及び綿織物          </t>
  </si>
  <si>
    <t>衣類及び衣類附属品（メリヤス編み又はクロセ編みのものを除く。）</t>
  </si>
  <si>
    <t>帽子及びその部分品</t>
  </si>
  <si>
    <t xml:space="preserve">a、b、cのいずれかを選択してください。       </t>
  </si>
  <si>
    <t xml:space="preserve">傘、つえ、シートステッキ及びむち並びにこれらの部分品 </t>
  </si>
  <si>
    <t xml:space="preserve">調製羽毛、羽毛製品、造花及び人髪製品 </t>
  </si>
  <si>
    <t xml:space="preserve">・
</t>
  </si>
  <si>
    <t xml:space="preserve">動物性又は植物性の油脂及びその分解生産物、調製食用脂並びに動物性又は植物性のろう 
</t>
  </si>
  <si>
    <t xml:space="preserve">わら、エスパルトその他の組物材料の製品並びにかご細工物及び枝条細工物 </t>
  </si>
  <si>
    <t xml:space="preserve">　第９７類 </t>
  </si>
  <si>
    <t>【判断される前に以下の事項を必ずお読みください。】</t>
    <rPh sb="1" eb="3">
      <t>ハンダン</t>
    </rPh>
    <rPh sb="6" eb="7">
      <t>マエ</t>
    </rPh>
    <rPh sb="8" eb="10">
      <t>イカ</t>
    </rPh>
    <rPh sb="11" eb="13">
      <t>ジコウ</t>
    </rPh>
    <rPh sb="14" eb="15">
      <t>カナラ</t>
    </rPh>
    <rPh sb="17" eb="18">
      <t>ヨ</t>
    </rPh>
    <phoneticPr fontId="20"/>
  </si>
  <si>
    <t>http://www.meti.go.jp/policy/anpo/matrix_intro.html</t>
  </si>
  <si>
    <t>は記入もしくはチェック等をしてください。</t>
    <rPh sb="1" eb="3">
      <t>キニュウ</t>
    </rPh>
    <rPh sb="11" eb="12">
      <t>トウ</t>
    </rPh>
    <phoneticPr fontId="20"/>
  </si>
  <si>
    <t>別表第１の16項に係る貨物に関する技術の確認</t>
    <rPh sb="2" eb="3">
      <t>ダイ</t>
    </rPh>
    <rPh sb="14" eb="15">
      <t>カン</t>
    </rPh>
    <rPh sb="17" eb="19">
      <t>ギジュツ</t>
    </rPh>
    <phoneticPr fontId="20"/>
  </si>
  <si>
    <t>おそれ貨物に係る技術の確認　　　　　　　　　　　　　　　　　　　　　　　　　　　　　　</t>
    <rPh sb="6" eb="7">
      <t>カカ</t>
    </rPh>
    <rPh sb="8" eb="10">
      <t>ギジュツ</t>
    </rPh>
    <rPh sb="11" eb="13">
      <t>カクニン</t>
    </rPh>
    <phoneticPr fontId="20"/>
  </si>
  <si>
    <t>【　</t>
  </si>
  <si>
    <t>IF('改1－2様式'!AE31="","",IF('改1－2様式'!AE31="ロシア","ロシア",IF('改1－2様式'!AE31="ベラルーシ","ベラルーシ",'改1－2様式'!AE31)))</t>
  </si>
  <si>
    <r>
      <t>理系の研究分野であるが、文系の研究分野に類しており、製造等技術を扱わない又は扱うような実験やフィールドワーク等がない研究である。
　　</t>
    </r>
    <r>
      <rPr>
        <b/>
        <sz val="12"/>
        <color indexed="8"/>
        <rFont val="ＭＳ Ｐゴシック"/>
        <family val="3"/>
        <charset val="128"/>
      </rPr>
      <t>※農業経済学、環境地理学、行動科学、デザイン科学など</t>
    </r>
    <r>
      <rPr>
        <b/>
        <sz val="12"/>
        <color rgb="FFFF0000"/>
        <rFont val="ＭＳ Ｐゴシック"/>
        <family val="3"/>
        <charset val="128"/>
      </rPr>
      <t>専ら文系に類する理系の学問分野</t>
    </r>
    <r>
      <rPr>
        <b/>
        <sz val="12"/>
        <color indexed="8"/>
        <rFont val="ＭＳ Ｐゴシック"/>
        <family val="3"/>
        <charset val="128"/>
      </rPr>
      <t>が対象</t>
    </r>
    <rPh sb="0" eb="2">
      <t>リケイ</t>
    </rPh>
    <rPh sb="3" eb="5">
      <t>ケンキュウ</t>
    </rPh>
    <rPh sb="5" eb="7">
      <t>ブンヤ</t>
    </rPh>
    <rPh sb="13" eb="14">
      <t>ケイ</t>
    </rPh>
    <rPh sb="15" eb="17">
      <t>ケンキュウ</t>
    </rPh>
    <rPh sb="20" eb="21">
      <t>ルイ</t>
    </rPh>
    <rPh sb="28" eb="29">
      <t>トウ</t>
    </rPh>
    <rPh sb="80" eb="82">
      <t>コウドウ</t>
    </rPh>
    <rPh sb="82" eb="84">
      <t>カガク</t>
    </rPh>
    <rPh sb="89" eb="91">
      <t>カガク</t>
    </rPh>
    <rPh sb="98" eb="99">
      <t>ルイ</t>
    </rPh>
    <rPh sb="101" eb="103">
      <t>リケイ</t>
    </rPh>
    <phoneticPr fontId="20"/>
  </si>
  <si>
    <t>判定欄２では、①から③のいずれかにチェック
がついた時点で判定は終了です。（①にチェッ
クが付いた場合は②以降が、②にチェックが付
いた場合は③が判定不要です。）</t>
  </si>
  <si>
    <t>提供する授業（技術）は、次のひとつに該当し、先進性を伴う公知ではない製造等技術を提供する可能性もない。　</t>
    <rPh sb="0" eb="2">
      <t>テイキョウ</t>
    </rPh>
    <rPh sb="4" eb="6">
      <t>ジュギョウ</t>
    </rPh>
    <rPh sb="7" eb="9">
      <t>ギジュツ</t>
    </rPh>
    <rPh sb="12" eb="13">
      <t>ツギ</t>
    </rPh>
    <rPh sb="18" eb="20">
      <t>ガイトウ</t>
    </rPh>
    <rPh sb="36" eb="37">
      <t>トウ</t>
    </rPh>
    <rPh sb="44" eb="47">
      <t>カノウセイ</t>
    </rPh>
    <phoneticPr fontId="20"/>
  </si>
  <si>
    <r>
      <t xml:space="preserve">以上でこの様式の記載事項は終了です。 </t>
    </r>
    <r>
      <rPr>
        <b/>
        <sz val="12"/>
        <color rgb="FFFF0000"/>
        <rFont val="ＭＳ Ｐゴシック"/>
        <family val="3"/>
        <charset val="128"/>
      </rPr>
      <t>様式はExcel fileのままで、添付資料等はpdf fileにして、部局担当事務部宛てにe-mailで</t>
    </r>
    <r>
      <rPr>
        <b/>
        <sz val="12"/>
        <rFont val="ＭＳ Ｐゴシック"/>
        <family val="3"/>
        <charset val="128"/>
      </rPr>
      <t>ご提出ください。　</t>
    </r>
    <rPh sb="0" eb="2">
      <t>イジョウ</t>
    </rPh>
    <rPh sb="5" eb="7">
      <t>ヨウシキ</t>
    </rPh>
    <rPh sb="8" eb="10">
      <t>キサイ</t>
    </rPh>
    <rPh sb="10" eb="12">
      <t>ジコウ</t>
    </rPh>
    <rPh sb="13" eb="15">
      <t>シュウリョウ</t>
    </rPh>
    <rPh sb="19" eb="21">
      <t>ヨウシキ</t>
    </rPh>
    <rPh sb="37" eb="39">
      <t>テンプ</t>
    </rPh>
    <rPh sb="39" eb="41">
      <t>シリョウ</t>
    </rPh>
    <rPh sb="41" eb="42">
      <t>トウ</t>
    </rPh>
    <rPh sb="55" eb="57">
      <t>ブキョク</t>
    </rPh>
    <rPh sb="57" eb="59">
      <t>タントウ</t>
    </rPh>
    <rPh sb="59" eb="61">
      <t>ジム</t>
    </rPh>
    <rPh sb="61" eb="62">
      <t>ブ</t>
    </rPh>
    <rPh sb="62" eb="63">
      <t>ア</t>
    </rPh>
    <rPh sb="73" eb="75">
      <t>テイシュツ</t>
    </rPh>
    <phoneticPr fontId="20"/>
  </si>
  <si>
    <t>関税分類番号 ( H S コ ー ド ) に つ い て</t>
  </si>
  <si>
    <t>所属期間</t>
  </si>
  <si>
    <t>ただし、消去・上書き等の操作経過により、転記参照項目の結果等が反映されないことがあります。この場合は元情報を確認のうえ修正してください。</t>
    <rPh sb="4" eb="6">
      <t>ショウキョ</t>
    </rPh>
    <rPh sb="7" eb="11">
      <t>ウワガ</t>
    </rPh>
    <rPh sb="20" eb="22">
      <t>テンキ</t>
    </rPh>
    <rPh sb="24" eb="26">
      <t>コウモク</t>
    </rPh>
    <rPh sb="27" eb="31">
      <t>ケッカト</t>
    </rPh>
    <rPh sb="31" eb="33">
      <t>ハンエイ</t>
    </rPh>
    <rPh sb="47" eb="50">
      <t>バア</t>
    </rPh>
    <rPh sb="50" eb="51">
      <t>ゲン</t>
    </rPh>
    <rPh sb="51" eb="53">
      <t>ジョウホウ</t>
    </rPh>
    <rPh sb="54" eb="56">
      <t>カクニン</t>
    </rPh>
    <rPh sb="59" eb="61">
      <t>シュウセイ</t>
    </rPh>
    <phoneticPr fontId="20"/>
  </si>
  <si>
    <r>
      <t>通常武器の開発等に係る</t>
    </r>
    <r>
      <rPr>
        <b/>
        <sz val="30"/>
        <color theme="1"/>
        <rFont val="ＭＳ Ｐゴシック"/>
        <family val="3"/>
        <charset val="128"/>
      </rPr>
      <t xml:space="preserve"> 16項 (1) 特定品目確認表　    　　</t>
    </r>
  </si>
  <si>
    <t>　　　【 所属歴のある外国ユーザリスト機関 】</t>
    <rPh sb="5" eb="7">
      <t>ショゾク</t>
    </rPh>
    <rPh sb="7" eb="8">
      <t>レキ</t>
    </rPh>
    <rPh sb="11" eb="13">
      <t>ガイコク</t>
    </rPh>
    <rPh sb="19" eb="21">
      <t>キカン</t>
    </rPh>
    <phoneticPr fontId="20"/>
  </si>
  <si>
    <r>
      <t xml:space="preserve">所在国 </t>
    </r>
    <r>
      <rPr>
        <sz val="18"/>
        <color indexed="8"/>
        <rFont val="ＭＳ Ｐゴシック"/>
        <family val="3"/>
        <charset val="128"/>
      </rPr>
      <t>【</t>
    </r>
    <rPh sb="0" eb="3">
      <t>ショザ</t>
    </rPh>
    <phoneticPr fontId="20"/>
  </si>
  <si>
    <t>※この項目は、※印に記載の条件を確認のうえ、記入してください。</t>
    <rPh sb="7" eb="9">
      <t>コメ</t>
    </rPh>
    <rPh sb="10" eb="12">
      <t>キサイ</t>
    </rPh>
    <rPh sb="13" eb="15">
      <t>ジョウケン</t>
    </rPh>
    <rPh sb="16" eb="18">
      <t>カクニン</t>
    </rPh>
    <rPh sb="22" eb="24">
      <t>キニュウ</t>
    </rPh>
    <phoneticPr fontId="20"/>
  </si>
  <si>
    <t>　該当あり</t>
    <rPh sb="1" eb="3">
      <t>ガイトウ</t>
    </rPh>
    <phoneticPr fontId="20"/>
  </si>
  <si>
    <t xml:space="preserve"> </t>
  </si>
  <si>
    <t>該当の有無を下表に記録し、ア及びイの結果をチェックしてください。　事前確認シート様式1-2の&lt;事前確認５の①aに反映されます。</t>
    <rPh sb="33" eb="35">
      <t>じぜん</t>
    </rPh>
    <rPh sb="35" eb="37">
      <t>かくにん</t>
    </rPh>
    <rPh sb="40" eb="42">
      <t>ようしき</t>
    </rPh>
    <rPh sb="56" eb="58">
      <t>はんえい</t>
    </rPh>
    <phoneticPr fontId="79" type="Hiragana"/>
  </si>
  <si>
    <t>☛</t>
  </si>
  <si>
    <r>
      <t>シ</t>
    </r>
    <r>
      <rPr>
        <b/>
        <u/>
        <sz val="14"/>
        <color rgb="FFFF0000"/>
        <rFont val="ＭＳ Ｐゴシック"/>
        <family val="3"/>
        <charset val="128"/>
      </rPr>
      <t>リアを仕向地とする場合は</t>
    </r>
    <r>
      <rPr>
        <b/>
        <sz val="14"/>
        <color rgb="FFFF0000"/>
        <rFont val="ＭＳ Ｐゴシック"/>
        <family val="3"/>
        <charset val="128"/>
      </rPr>
      <t xml:space="preserve">、上記の確認に加え、次ページの貨物及び関連する技術についても、必ず確認してください </t>
    </r>
    <rPh sb="23" eb="24">
      <t>ジ</t>
    </rPh>
    <rPh sb="30" eb="31">
      <t>オヨ</t>
    </rPh>
    <rPh sb="32" eb="34">
      <t>カンレン</t>
    </rPh>
    <rPh sb="36" eb="38">
      <t>ギジュツ</t>
    </rPh>
    <rPh sb="44" eb="45">
      <t>カナラ</t>
    </rPh>
    <phoneticPr fontId="20"/>
  </si>
  <si>
    <t>　※
　</t>
  </si>
  <si>
    <t>別添の「16項(1)特定品目確認表」を必ず確認してください。(確認結果が転載されます。)</t>
    <rPh sb="31" eb="33">
      <t>カクニン</t>
    </rPh>
    <rPh sb="33" eb="35">
      <t>ケッカ</t>
    </rPh>
    <rPh sb="36" eb="38">
      <t>テンサイ</t>
    </rPh>
    <phoneticPr fontId="20"/>
  </si>
  <si>
    <t>事前確認０①が「特定類型に該当」していない。</t>
  </si>
  <si>
    <t xml:space="preserve">☛
</t>
  </si>
  <si>
    <t>ロシア・ベラルーシ出身者ではない。</t>
    <rPh sb="9" eb="12">
      <t>シュッシンシャ</t>
    </rPh>
    <phoneticPr fontId="20"/>
  </si>
  <si>
    <r>
      <t xml:space="preserve"> </t>
    </r>
    <r>
      <rPr>
        <b/>
        <sz val="14"/>
        <rFont val="ＭＳ Ｐゴシック"/>
        <family val="3"/>
        <charset val="128"/>
      </rPr>
      <t>【判定手順及び本部への手続き】</t>
    </r>
    <rPh sb="2" eb="4">
      <t>ハンテイ</t>
    </rPh>
    <rPh sb="4" eb="6">
      <t>テジュン</t>
    </rPh>
    <rPh sb="6" eb="7">
      <t>オヨ</t>
    </rPh>
    <rPh sb="8" eb="10">
      <t>ホンブ</t>
    </rPh>
    <rPh sb="12" eb="14">
      <t>テツヅ</t>
    </rPh>
    <phoneticPr fontId="20"/>
  </si>
  <si>
    <t>本部に報告してください。</t>
  </si>
  <si>
    <t>事前確認０②が「いいえ」である。</t>
  </si>
  <si>
    <t>AL</t>
  </si>
  <si>
    <r>
      <t>(4)</t>
    </r>
    <r>
      <rPr>
        <sz val="10"/>
        <color theme="1"/>
        <rFont val="ＭＳ Ｐゴシック"/>
        <family val="3"/>
        <charset val="128"/>
      </rPr>
      <t>〈削除〉</t>
    </r>
  </si>
  <si>
    <t>該非判定・取引審査の手続きを要する。</t>
    <rPh sb="0" eb="4">
      <t>ガイヒ</t>
    </rPh>
    <rPh sb="5" eb="9">
      <t>トリヒキ</t>
    </rPh>
    <rPh sb="10" eb="12">
      <t>テツヅ</t>
    </rPh>
    <rPh sb="14" eb="15">
      <t>ヨウ</t>
    </rPh>
    <phoneticPr fontId="20"/>
  </si>
  <si>
    <r>
      <t>様式4-1により、本部に審査依頼して
ください。
　</t>
    </r>
    <r>
      <rPr>
        <b/>
        <sz val="11"/>
        <color rgb="FFFF0000"/>
        <rFont val="ＭＳ Ｐゴシック"/>
        <family val="3"/>
        <charset val="128"/>
      </rPr>
      <t>　(注)様式1-2 に替え様式2-2を
　　　　作成して添付します。</t>
    </r>
    <r>
      <rPr>
        <sz val="11"/>
        <rFont val="ＭＳ Ｐゴシック"/>
        <family val="3"/>
        <charset val="128"/>
      </rPr>
      <t xml:space="preserve">
</t>
    </r>
  </si>
  <si>
    <r>
      <t>事前確認３が「はい」である。　　</t>
    </r>
    <r>
      <rPr>
        <sz val="11"/>
        <rFont val="ＭＳ Ｐゴシック"/>
        <family val="3"/>
        <charset val="128"/>
      </rPr>
      <t>　　　　　　　</t>
    </r>
    <rPh sb="0" eb="2">
      <t>ジゼン</t>
    </rPh>
    <rPh sb="2" eb="4">
      <t>カクニン</t>
    </rPh>
    <phoneticPr fontId="20"/>
  </si>
  <si>
    <t>以下の　a ～ d　のいずれかひとつに該当すれば、包括ルールが適用できます。
なお、このルールが適用できない場合には、様式1-2の手順に従い、「リスト規制の例外」や「リスト規制されていない技術」の確認などの判定を進めてください。</t>
    <rPh sb="48" eb="50">
      <t>テキヨウ</t>
    </rPh>
    <rPh sb="54" eb="56">
      <t>バアイ</t>
    </rPh>
    <rPh sb="59" eb="61">
      <t>ヨウシキ</t>
    </rPh>
    <rPh sb="65" eb="67">
      <t>テジュン</t>
    </rPh>
    <rPh sb="68" eb="69">
      <t>シタガ</t>
    </rPh>
    <rPh sb="103" eb="105">
      <t>ハンテイ</t>
    </rPh>
    <rPh sb="106" eb="107">
      <t>スス</t>
    </rPh>
    <phoneticPr fontId="20"/>
  </si>
  <si>
    <t xml:space="preserve">・
</t>
  </si>
  <si>
    <t>入手している契約書、web情報、出願書類あるいはe-mailなどの文書情報により、判定できる範囲で特定類型の該当性について記入してください。</t>
    <rPh sb="0" eb="2">
      <t>ニュウシュ</t>
    </rPh>
    <rPh sb="16" eb="18">
      <t>シュツガン</t>
    </rPh>
    <rPh sb="18" eb="20">
      <t>ショルイ</t>
    </rPh>
    <rPh sb="41" eb="43">
      <t>ハンテイ</t>
    </rPh>
    <rPh sb="46" eb="48">
      <t>ハンイ</t>
    </rPh>
    <rPh sb="49" eb="51">
      <t>トクテイ</t>
    </rPh>
    <rPh sb="51" eb="53">
      <t>ルイケイ</t>
    </rPh>
    <rPh sb="54" eb="56">
      <t>ガイトウ</t>
    </rPh>
    <rPh sb="56" eb="57">
      <t>セイ</t>
    </rPh>
    <rPh sb="61" eb="63">
      <t>キニュウ</t>
    </rPh>
    <phoneticPr fontId="20"/>
  </si>
  <si>
    <t>事前確認１①のa又はcが「はい」である。</t>
    <rPh sb="8" eb="9">
      <t>マタ</t>
    </rPh>
    <phoneticPr fontId="20"/>
  </si>
  <si>
    <t>市販の教材や作成キット等を利用する場合も含まれます。このような場合は、「公知の技術」の適用を考えます。</t>
  </si>
  <si>
    <t>対象物の機能・性状等を確認・認知しその原理を解明するような解析や評価では「基礎科学の分野の技術」を適用できる場合もありますが、当該対象物が確立された技術の上にある製造物と認識されるような場合では、当該対象物の性能保証等に資する技術として「製造等技術」に含まれると解されますので、このような場合には、「公知の技術」または、「リスト規制外の技術」の適用を考えます。</t>
  </si>
  <si>
    <t>実験当初からその目的を持たずに偶然かつ突然に非公知の知見が発露したような場合を除きます。ただし研究区分での実験等では、専門分野の研究者が予見できなかったことを証明するのは極めて困難です。</t>
  </si>
  <si>
    <t>この確認表は、様式１－１と様式１－２の共通作業表となっていますので、確認欄にご留意ください。</t>
  </si>
  <si>
    <t>表１及び２に「核兵器等の開発等に用いられるおそれの強い貨物例」が記載されています。</t>
    <rPh sb="2" eb="3">
      <t>およ</t>
    </rPh>
    <phoneticPr fontId="79" type="Hiragana"/>
  </si>
  <si>
    <t>特定の「モノ」の作成を目的とせず、単に実験方法等を理解する過程等で得られた、もしくは意図せず偶然に作成され、反復使用することなく直ちに処分されるような一過性の「モノ」は除きます。</t>
  </si>
  <si>
    <t>&lt;事前確認６のd&gt;に反映されます</t>
  </si>
  <si>
    <t>参考</t>
    <rPh sb="0" eb="2">
      <t>さんこう</t>
    </rPh>
    <phoneticPr fontId="79" type="Hiragana"/>
  </si>
  <si>
    <t>別表第一16項(1)及び(2)の規制対象品目分類の品目名から当たりをつける。</t>
    <rPh sb="0" eb="2">
      <t>べっぴょう</t>
    </rPh>
    <rPh sb="2" eb="4">
      <t>だいいち</t>
    </rPh>
    <rPh sb="6" eb="7">
      <t>こう</t>
    </rPh>
    <rPh sb="10" eb="11">
      <t>およ</t>
    </rPh>
    <rPh sb="25" eb="27">
      <t>ひんもく</t>
    </rPh>
    <rPh sb="27" eb="28">
      <t>めい</t>
    </rPh>
    <rPh sb="30" eb="31">
      <t>あ</t>
    </rPh>
    <phoneticPr fontId="79" type="Hiragana"/>
  </si>
  <si>
    <t>規制対象品目分類の品目と輸出する貨物名が上手くヒットすれば、最も簡単な方法です。</t>
    <rPh sb="12" eb="14">
      <t>ゆしゅつ</t>
    </rPh>
    <rPh sb="16" eb="19">
      <t>かもつ</t>
    </rPh>
    <rPh sb="20" eb="22">
      <t>うま</t>
    </rPh>
    <rPh sb="30" eb="31">
      <t>もっと</t>
    </rPh>
    <rPh sb="32" eb="34">
      <t>かんたん</t>
    </rPh>
    <rPh sb="35" eb="37">
      <t>ほうほう</t>
    </rPh>
    <phoneticPr fontId="79" type="Hiragana"/>
  </si>
  <si>
    <t>ウ.</t>
  </si>
  <si>
    <t>1-２ア</t>
  </si>
  <si>
    <r>
      <t>　　</t>
    </r>
    <r>
      <rPr>
        <b/>
        <sz val="18"/>
        <color theme="3" tint="0.39997558519241921"/>
        <rFont val="ＭＳ Ｐゴシック"/>
        <family val="3"/>
        <charset val="128"/>
      </rPr>
      <t>☛</t>
    </r>
    <r>
      <rPr>
        <b/>
        <sz val="11"/>
        <rFont val="ＭＳ Ｐゴシック"/>
        <family val="3"/>
        <charset val="128"/>
      </rPr>
      <t>　この確認事項で</t>
    </r>
    <r>
      <rPr>
        <b/>
        <sz val="11"/>
        <color rgb="FFFF0000"/>
        <rFont val="ＭＳ Ｐゴシック"/>
        <family val="3"/>
        <charset val="128"/>
      </rPr>
      <t>①のｂ又は②に「はい」があるときは、履歴書・研究計画等を添付</t>
    </r>
    <r>
      <rPr>
        <b/>
        <sz val="11"/>
        <rFont val="ＭＳ Ｐゴシック"/>
        <family val="3"/>
        <charset val="128"/>
      </rPr>
      <t>してください。</t>
    </r>
    <rPh sb="6" eb="8">
      <t>カクニン</t>
    </rPh>
    <rPh sb="8" eb="10">
      <t>ジコウ</t>
    </rPh>
    <rPh sb="14" eb="15">
      <t>マタ</t>
    </rPh>
    <rPh sb="29" eb="32">
      <t>リレキショ</t>
    </rPh>
    <rPh sb="33" eb="35">
      <t>ケンキュウ</t>
    </rPh>
    <rPh sb="35" eb="37">
      <t>ケイカク</t>
    </rPh>
    <rPh sb="37" eb="38">
      <t>トウ</t>
    </rPh>
    <rPh sb="39" eb="41">
      <t>テンプ</t>
    </rPh>
    <phoneticPr fontId="20"/>
  </si>
  <si>
    <t>国         籍</t>
  </si>
  <si>
    <t>本学の定める身分を得て研究等に従事しもしくは教育を享受しようとする者(日本人学生のほか、外国からの留学生、研究員、研究者、訪問者等)の受入れ</t>
  </si>
  <si>
    <t>確認・審査の過程において「特定類型に該当」となる研究者等 (身分変更等の場合も含みます。) への技術提供については、法令の改正により、これまで以上に慎重な審査を実施するよう求められています。場合によっては、対象者の受入後もしくは身分等の変更後に、経済産業省の許可を取得しなければならないことも十分に考えられますので、可能な限り早期に事前確認を実施していただくとともに、少しでも不安を抱える案件につきましては、研究公正推進室へご相談いただき、受け入れ後のトラブル防止にお役立てください。</t>
    <rPh sb="0" eb="2">
      <t>カクニン</t>
    </rPh>
    <rPh sb="3" eb="5">
      <t>シンサ</t>
    </rPh>
    <rPh sb="6" eb="8">
      <t>カテイ</t>
    </rPh>
    <rPh sb="24" eb="27">
      <t>ケンキュウシャ</t>
    </rPh>
    <rPh sb="27" eb="28">
      <t>トウ</t>
    </rPh>
    <rPh sb="30" eb="32">
      <t>ミブン</t>
    </rPh>
    <rPh sb="32" eb="35">
      <t>ヘンコウトウ</t>
    </rPh>
    <rPh sb="36" eb="38">
      <t>バアイ</t>
    </rPh>
    <rPh sb="39" eb="40">
      <t>フク</t>
    </rPh>
    <rPh sb="48" eb="52">
      <t>ギジュツテイキョウ</t>
    </rPh>
    <rPh sb="58" eb="60">
      <t>ホウレイ</t>
    </rPh>
    <rPh sb="61" eb="63">
      <t>カイセイ</t>
    </rPh>
    <rPh sb="71" eb="73">
      <t>イジョウ</t>
    </rPh>
    <rPh sb="74" eb="76">
      <t>シンチョウ</t>
    </rPh>
    <rPh sb="77" eb="79">
      <t>シンサ</t>
    </rPh>
    <rPh sb="80" eb="82">
      <t>ジッシ</t>
    </rPh>
    <rPh sb="86" eb="87">
      <t>モト</t>
    </rPh>
    <rPh sb="95" eb="97">
      <t>バアイ</t>
    </rPh>
    <rPh sb="114" eb="117">
      <t>ミブントウ</t>
    </rPh>
    <rPh sb="118" eb="121">
      <t>ヘンコウゴ</t>
    </rPh>
    <rPh sb="123" eb="128">
      <t>ケイザイサンギョウショウ</t>
    </rPh>
    <rPh sb="129" eb="131">
      <t>キョカ</t>
    </rPh>
    <rPh sb="132" eb="134">
      <t>シュトク</t>
    </rPh>
    <rPh sb="146" eb="148">
      <t>ジュウブン</t>
    </rPh>
    <rPh sb="149" eb="150">
      <t>カンガ</t>
    </rPh>
    <phoneticPr fontId="20"/>
  </si>
  <si>
    <t>現(前)所属に同じ　</t>
    <rPh sb="0" eb="1">
      <t>ゲン</t>
    </rPh>
    <rPh sb="2" eb="3">
      <t>ゼン</t>
    </rPh>
    <phoneticPr fontId="20"/>
  </si>
  <si>
    <t xml:space="preserve"> ]</t>
  </si>
  <si>
    <t>左以外の組織(下欄に当該組織名等を記載)</t>
    <rPh sb="8" eb="9">
      <t>ラン</t>
    </rPh>
    <rPh sb="15" eb="16">
      <t>トウ</t>
    </rPh>
    <phoneticPr fontId="20"/>
  </si>
  <si>
    <t>ユーザーリスト企業</t>
    <rPh sb="7" eb="9">
      <t>キギョウ</t>
    </rPh>
    <phoneticPr fontId="20"/>
  </si>
  <si>
    <t>※※</t>
  </si>
  <si>
    <t>事前確認 ０ にて「特定類型該当者」となった者</t>
    <rPh sb="0" eb="2">
      <t>ジゼン</t>
    </rPh>
    <rPh sb="2" eb="4">
      <t>カク</t>
    </rPh>
    <rPh sb="22" eb="23">
      <t>モノ</t>
    </rPh>
    <phoneticPr fontId="20"/>
  </si>
  <si>
    <t>事前確認１② の結果</t>
  </si>
  <si>
    <t>国　　　籍</t>
  </si>
  <si>
    <t>「所属」とは、当該組織から対価を得て就業する状態、もしくは当該組織から身分付与を得て、当該組織名をもって活動する状態を指します。
当該組織の身分を有しない状態で、当該組織が催す講習会に参加したなど単純な施設利用のような場合は、「所属」に該当しません。</t>
  </si>
  <si>
    <r>
      <t>以下の事項の</t>
    </r>
    <r>
      <rPr>
        <b/>
        <sz val="12"/>
        <color rgb="FFFF0000"/>
        <rFont val="ＭＳ Ｐゴシック"/>
        <family val="3"/>
        <charset val="128"/>
      </rPr>
      <t>両方を満たしていれば</t>
    </r>
    <r>
      <rPr>
        <sz val="12"/>
        <color indexed="8"/>
        <rFont val="ＭＳ Ｐゴシック"/>
        <family val="3"/>
        <charset val="128"/>
      </rPr>
      <t>、包括ルールが適用できます。</t>
    </r>
    <rPh sb="0" eb="2">
      <t>イカ</t>
    </rPh>
    <rPh sb="3" eb="5">
      <t>ジコウ</t>
    </rPh>
    <rPh sb="6" eb="8">
      <t>リョウホウ</t>
    </rPh>
    <rPh sb="9" eb="10">
      <t>ミ</t>
    </rPh>
    <rPh sb="17" eb="19">
      <t>ホウカツ</t>
    </rPh>
    <rPh sb="23" eb="25">
      <t>テキヨウ</t>
    </rPh>
    <phoneticPr fontId="20"/>
  </si>
  <si>
    <r>
      <t>安全保障輸出管理上で 「製造等技術」を判断する場合、下記の例のような状況があるときは、概して</t>
    </r>
    <r>
      <rPr>
        <b/>
        <sz val="12"/>
        <color rgb="FFFF0000"/>
        <rFont val="ＭＳ Ｐゴシック"/>
        <family val="3"/>
        <charset val="128"/>
      </rPr>
      <t>「製造等技術が含まれている」</t>
    </r>
    <r>
      <rPr>
        <sz val="12"/>
        <color indexed="8"/>
        <rFont val="ＭＳ Ｐゴシック"/>
        <family val="3"/>
        <charset val="128"/>
      </rPr>
      <t>と考えますので、参考にしてください。</t>
    </r>
    <rPh sb="0" eb="2">
      <t>アンゼン</t>
    </rPh>
    <rPh sb="2" eb="4">
      <t>ホショウ</t>
    </rPh>
    <rPh sb="4" eb="6">
      <t>ユシュツ</t>
    </rPh>
    <rPh sb="6" eb="8">
      <t>カンリ</t>
    </rPh>
    <rPh sb="8" eb="9">
      <t>ウエ</t>
    </rPh>
    <rPh sb="12" eb="14">
      <t>セイゾウ</t>
    </rPh>
    <rPh sb="14" eb="15">
      <t>ナド</t>
    </rPh>
    <rPh sb="15" eb="17">
      <t>ギジュツ</t>
    </rPh>
    <rPh sb="19" eb="21">
      <t>ハンダン</t>
    </rPh>
    <rPh sb="23" eb="25">
      <t>バアイ</t>
    </rPh>
    <rPh sb="26" eb="28">
      <t>カキ</t>
    </rPh>
    <rPh sb="29" eb="30">
      <t>レイ</t>
    </rPh>
    <rPh sb="34" eb="36">
      <t>ジョウキョウ</t>
    </rPh>
    <rPh sb="43" eb="44">
      <t>ガイ</t>
    </rPh>
    <rPh sb="47" eb="49">
      <t>セイゾウ</t>
    </rPh>
    <rPh sb="49" eb="50">
      <t>トウ</t>
    </rPh>
    <rPh sb="50" eb="52">
      <t>ギジュツ</t>
    </rPh>
    <rPh sb="53" eb="54">
      <t>フク</t>
    </rPh>
    <rPh sb="61" eb="62">
      <t>カンガ</t>
    </rPh>
    <rPh sb="68" eb="70">
      <t>サンコウ</t>
    </rPh>
    <phoneticPr fontId="20"/>
  </si>
  <si>
    <r>
      <t>実験等において、当該実験等の目的を達成するために、なんらかの</t>
    </r>
    <r>
      <rPr>
        <b/>
        <sz val="12"/>
        <color rgb="FFFF0000"/>
        <rFont val="ＭＳ Ｐゴシック"/>
        <family val="3"/>
        <charset val="128"/>
      </rPr>
      <t>専用装置もしくはその部分品等が新たに作られる。</t>
    </r>
    <rPh sb="0" eb="2">
      <t>ジッケン</t>
    </rPh>
    <rPh sb="2" eb="3">
      <t>トウ</t>
    </rPh>
    <rPh sb="8" eb="10">
      <t>トウガイ</t>
    </rPh>
    <rPh sb="10" eb="12">
      <t>ジッケン</t>
    </rPh>
    <rPh sb="12" eb="13">
      <t>トウ</t>
    </rPh>
    <rPh sb="14" eb="16">
      <t>モクテキ</t>
    </rPh>
    <rPh sb="17" eb="19">
      <t>タッセイ</t>
    </rPh>
    <rPh sb="30" eb="32">
      <t>センヨウ</t>
    </rPh>
    <rPh sb="32" eb="34">
      <t>ソウチ</t>
    </rPh>
    <rPh sb="40" eb="43">
      <t>ブブンヒン</t>
    </rPh>
    <rPh sb="43" eb="44">
      <t>トウ</t>
    </rPh>
    <rPh sb="45" eb="46">
      <t>アラ</t>
    </rPh>
    <rPh sb="48" eb="49">
      <t>ツク</t>
    </rPh>
    <phoneticPr fontId="20"/>
  </si>
  <si>
    <r>
      <t>実験等において、当該実験等の目的を実現するために、</t>
    </r>
    <r>
      <rPr>
        <b/>
        <sz val="12"/>
        <color rgb="FFFF0000"/>
        <rFont val="ＭＳ Ｐゴシック"/>
        <family val="3"/>
        <charset val="128"/>
      </rPr>
      <t>専用の制御プログラム等が新たに作られる。</t>
    </r>
    <rPh sb="8" eb="10">
      <t>トウガイ</t>
    </rPh>
    <rPh sb="10" eb="12">
      <t>ジッケン</t>
    </rPh>
    <rPh sb="12" eb="13">
      <t>トウ</t>
    </rPh>
    <rPh sb="14" eb="16">
      <t>モクテキ</t>
    </rPh>
    <rPh sb="17" eb="19">
      <t>ジツゲン</t>
    </rPh>
    <rPh sb="25" eb="27">
      <t>センヨウ</t>
    </rPh>
    <rPh sb="28" eb="30">
      <t>セイギョ</t>
    </rPh>
    <rPh sb="35" eb="36">
      <t>トウ</t>
    </rPh>
    <rPh sb="37" eb="38">
      <t>アラ</t>
    </rPh>
    <rPh sb="40" eb="41">
      <t>ツク</t>
    </rPh>
    <phoneticPr fontId="20"/>
  </si>
  <si>
    <r>
      <t>実験等において、</t>
    </r>
    <r>
      <rPr>
        <b/>
        <sz val="12"/>
        <color rgb="FFFF0000"/>
        <rFont val="ＭＳ Ｐゴシック"/>
        <family val="3"/>
        <charset val="128"/>
      </rPr>
      <t>リスト規制該当の製造等に関する非公知の知見を扱う</t>
    </r>
    <r>
      <rPr>
        <sz val="12"/>
        <color rgb="FFFF0000"/>
        <rFont val="ＭＳ Ｐゴシック"/>
        <family val="3"/>
        <charset val="128"/>
      </rPr>
      <t>。</t>
    </r>
    <rPh sb="11" eb="13">
      <t>キセイ</t>
    </rPh>
    <rPh sb="13" eb="15">
      <t>ガイトウ</t>
    </rPh>
    <rPh sb="16" eb="18">
      <t>セイゾウ</t>
    </rPh>
    <rPh sb="18" eb="19">
      <t>トウ</t>
    </rPh>
    <rPh sb="20" eb="21">
      <t>カン</t>
    </rPh>
    <rPh sb="23" eb="24">
      <t>ヒ</t>
    </rPh>
    <rPh sb="24" eb="26">
      <t>コウチ</t>
    </rPh>
    <rPh sb="27" eb="29">
      <t>チケン</t>
    </rPh>
    <rPh sb="30" eb="31">
      <t>アツカ</t>
    </rPh>
    <phoneticPr fontId="20"/>
  </si>
  <si>
    <r>
      <t>実験等において、特定の機械・装置等あるいは素材、生物試料等について、</t>
    </r>
    <r>
      <rPr>
        <b/>
        <sz val="12"/>
        <color rgb="FFFF0000"/>
        <rFont val="ＭＳ Ｐゴシック"/>
        <family val="3"/>
        <charset val="128"/>
      </rPr>
      <t>機能・性状等の保証又は向上改変を目的としてデータ解析し評価する。</t>
    </r>
  </si>
  <si>
    <t>ロシア・ベラルーシ出身(国籍)の者</t>
    <rPh sb="12" eb="14">
      <t>コクセキ</t>
    </rPh>
    <phoneticPr fontId="20"/>
  </si>
  <si>
    <r>
      <t>【　</t>
    </r>
    <r>
      <rPr>
        <sz val="14"/>
        <color rgb="FFFF0000"/>
        <rFont val="ＭＳ Ｐゴシック"/>
        <family val="3"/>
        <charset val="128"/>
      </rPr>
      <t>学内包括ルールの適用除外について　</t>
    </r>
    <r>
      <rPr>
        <sz val="16"/>
        <color rgb="FFFF0000"/>
        <rFont val="ＭＳ Ｐゴシック"/>
        <family val="3"/>
        <charset val="128"/>
      </rPr>
      <t>】</t>
    </r>
  </si>
  <si>
    <t>左表で参照しています</t>
    <rPh sb="0" eb="1">
      <t>ヒダリ</t>
    </rPh>
    <rPh sb="1" eb="2">
      <t>ヒョウ</t>
    </rPh>
    <rPh sb="3" eb="5">
      <t>サンショウ</t>
    </rPh>
    <phoneticPr fontId="20"/>
  </si>
  <si>
    <r>
      <t>b</t>
    </r>
    <r>
      <rPr>
        <sz val="11"/>
        <color indexed="8"/>
        <rFont val="ＭＳ Ｐゴシック"/>
        <family val="3"/>
        <charset val="128"/>
      </rPr>
      <t xml:space="preserve"> 
提供する技術が含まれる項目 </t>
    </r>
  </si>
  <si>
    <t>IF('改1－2様式'!H45="■","特定類型該当","特定類型非該当")</t>
  </si>
  <si>
    <t>V</t>
  </si>
  <si>
    <r>
      <t>◎</t>
    </r>
    <r>
      <rPr>
        <b/>
        <sz val="12"/>
        <color rgb="FFFF0000"/>
        <rFont val="ＭＳ Ｐゴシック"/>
        <family val="3"/>
        <charset val="128"/>
      </rPr>
      <t>HSコード</t>
    </r>
    <r>
      <rPr>
        <sz val="12"/>
        <color theme="1"/>
        <rFont val="ＭＳ Ｐゴシック"/>
        <family val="3"/>
        <charset val="128"/>
      </rPr>
      <t>とは</t>
    </r>
  </si>
  <si>
    <t>大量</t>
    <rPh sb="0" eb="2">
      <t>タイリョウ</t>
    </rPh>
    <phoneticPr fontId="20"/>
  </si>
  <si>
    <t>おそれ貨物①へ</t>
    <rPh sb="3" eb="5">
      <t>カモツ</t>
    </rPh>
    <phoneticPr fontId="20"/>
  </si>
  <si>
    <t>S</t>
  </si>
  <si>
    <r>
      <t>品目総表となっていますので、既知の</t>
    </r>
    <r>
      <rPr>
        <b/>
        <sz val="11"/>
        <color rgb="FFFF0000"/>
        <rFont val="ＭＳ Ｐゴシック"/>
        <family val="3"/>
        <charset val="128"/>
      </rPr>
      <t>HSコード</t>
    </r>
    <r>
      <rPr>
        <sz val="11"/>
        <color theme="1"/>
        <rFont val="ＭＳ Ｐゴシック"/>
        <family val="3"/>
        <charset val="128"/>
      </rPr>
      <t>もしくは分類名・品目名・細分類をたどって調べます。なお、新たな商品等が登録されるため、最新版の品目表を利用してください。</t>
    </r>
    <rPh sb="0" eb="2">
      <t>ひんもく</t>
    </rPh>
    <rPh sb="2" eb="4">
      <t>そうひょう</t>
    </rPh>
    <rPh sb="14" eb="16">
      <t>きち</t>
    </rPh>
    <rPh sb="26" eb="28">
      <t>ぶんるい</t>
    </rPh>
    <rPh sb="28" eb="29">
      <t>めい</t>
    </rPh>
    <rPh sb="30" eb="32">
      <t>ひんもく</t>
    </rPh>
    <rPh sb="32" eb="33">
      <t>めい</t>
    </rPh>
    <rPh sb="34" eb="37">
      <t>さいぶんるい</t>
    </rPh>
    <rPh sb="42" eb="43">
      <t>しら</t>
    </rPh>
    <rPh sb="50" eb="51">
      <t>あら</t>
    </rPh>
    <rPh sb="53" eb="57">
      <t>しょうひ</t>
    </rPh>
    <rPh sb="57" eb="59">
      <t>とうろく</t>
    </rPh>
    <rPh sb="65" eb="68">
      <t>さいしんばん</t>
    </rPh>
    <rPh sb="69" eb="72">
      <t>ひんも</t>
    </rPh>
    <rPh sb="73" eb="75">
      <t>りよう</t>
    </rPh>
    <phoneticPr fontId="79" type="Hiragana"/>
  </si>
  <si>
    <t>　　【　懸　念　区　分　】　　　大量破壊兵器等　N B C M 及び　通常兵器</t>
    <rPh sb="16" eb="18">
      <t>タイリョウ</t>
    </rPh>
    <rPh sb="18" eb="20">
      <t>ハカイ</t>
    </rPh>
    <rPh sb="20" eb="23">
      <t>ヘイキ</t>
    </rPh>
    <rPh sb="32" eb="33">
      <t>オヨ</t>
    </rPh>
    <phoneticPr fontId="20"/>
  </si>
  <si>
    <t>IF(AL58&gt;0,"学内包括適用除外","学内包括適 用 可")</t>
  </si>
  <si>
    <t>通常兵器</t>
    <rPh sb="0" eb="4">
      <t>ツウジ</t>
    </rPh>
    <phoneticPr fontId="20"/>
  </si>
  <si>
    <t>　&lt;事前確認１②&gt;「外国ユーザーリスト」の「懸念区分」が、核兵器・化学兵器・生物兵器・ミサイルのいずれであるかを確認してください。(該当が複数あるときは該当区分全てで確認してください。)</t>
    <rPh sb="66" eb="68">
      <t>がいとう</t>
    </rPh>
    <rPh sb="69" eb="71">
      <t>ふくすう</t>
    </rPh>
    <rPh sb="76" eb="78">
      <t>がいとう</t>
    </rPh>
    <rPh sb="78" eb="80">
      <t>くぶん</t>
    </rPh>
    <rPh sb="80" eb="81">
      <t>すべ</t>
    </rPh>
    <rPh sb="83" eb="85">
      <t>かくにん</t>
    </rPh>
    <phoneticPr fontId="79" type="Hiragana"/>
  </si>
  <si>
    <r>
      <t>◎</t>
    </r>
    <r>
      <rPr>
        <b/>
        <sz val="12"/>
        <color rgb="FFFF0000"/>
        <rFont val="ＭＳ Ｐゴシック"/>
        <family val="3"/>
        <charset val="128"/>
      </rPr>
      <t>HSコード</t>
    </r>
    <r>
      <rPr>
        <sz val="12"/>
        <color theme="1"/>
        <rFont val="ＭＳ Ｐゴシック"/>
        <family val="3"/>
        <charset val="128"/>
      </rPr>
      <t>の見方と16項(1)(2)の規制対象となる品目分類</t>
    </r>
    <rPh sb="7" eb="9">
      <t>みかた</t>
    </rPh>
    <rPh sb="12" eb="13">
      <t>こう</t>
    </rPh>
    <rPh sb="20" eb="22">
      <t>きせい</t>
    </rPh>
    <rPh sb="22" eb="24">
      <t>たいしょう</t>
    </rPh>
    <rPh sb="27" eb="29">
      <t>ひんもく</t>
    </rPh>
    <rPh sb="29" eb="31">
      <t>ぶんるい</t>
    </rPh>
    <phoneticPr fontId="79" type="Hiragana"/>
  </si>
  <si>
    <t>N 核兵器</t>
  </si>
  <si>
    <t>C 化学兵器</t>
  </si>
  <si>
    <t>M ミサイル</t>
  </si>
  <si>
    <t xml:space="preserve">①
</t>
  </si>
  <si>
    <t xml:space="preserve">b.
</t>
  </si>
  <si>
    <r>
      <t>・様式１－２に基づく確認の場合　　　</t>
    </r>
    <r>
      <rPr>
        <b/>
        <sz val="14"/>
        <color rgb="FFFF0000"/>
        <rFont val="ＭＳ Ｐゴシック"/>
        <family val="3"/>
        <charset val="128"/>
      </rPr>
      <t>　注)　① a、b の２項目は表の全品目を、 ② a は① a で保有が確認された品目を、② b は該当する懸念区分の品目に対して確認してください。</t>
    </r>
    <rPh sb="19" eb="20">
      <t>チュウ</t>
    </rPh>
    <rPh sb="30" eb="32">
      <t>コウモク</t>
    </rPh>
    <rPh sb="33" eb="34">
      <t>ヒョウ</t>
    </rPh>
    <rPh sb="68" eb="70">
      <t>ガイトウ</t>
    </rPh>
    <rPh sb="72" eb="74">
      <t>ケネン</t>
    </rPh>
    <rPh sb="74" eb="76">
      <t>クブン</t>
    </rPh>
    <rPh sb="77" eb="79">
      <t>ヒンモク</t>
    </rPh>
    <rPh sb="80" eb="81">
      <t>タイ</t>
    </rPh>
    <rPh sb="83" eb="85">
      <t>カクニン</t>
    </rPh>
    <phoneticPr fontId="20"/>
  </si>
  <si>
    <t>受け入れる留学生等が配属される予定の研究室等に、表１の全品目に該当する「装置等」または「物質等」を保有しもしくはその予定があるかを確認し、保有等するときは「有り」と入力し使用目的を記載します。なお、「研究室等に保有もしくはその予定」には、共通機器室や実験室等に設置されている装置等の利用も含みます。</t>
    <rPh sb="27" eb="28">
      <t>ぜん</t>
    </rPh>
    <rPh sb="71" eb="72">
      <t>とう</t>
    </rPh>
    <rPh sb="125" eb="128">
      <t>じっけんしつ</t>
    </rPh>
    <rPh sb="128" eb="129">
      <t>とう</t>
    </rPh>
    <rPh sb="139" eb="140">
      <t>とう</t>
    </rPh>
    <phoneticPr fontId="79" type="Hiragana"/>
  </si>
  <si>
    <r>
      <t xml:space="preserve">水銀(7439-97-6)、塩化バリウム(10361-37-2)、硫酸(90％以上の重量濃度)(7664-93-9)、3,3-ジメチル-1-ブテン(558-37-2)、2,2-ジメチルプロパナール(630-19-3)、2,2-ジメチルプロピルクロリド(753-89-9)、2-メチルブテン(26760-64-5)、2-クロロ-3-メチルブタン(631-65-2)、ピナコール(76-09-5)、2-メチル-2-ブテン(513-35-9)、ブチルリチウム(109-72-8)、ブロモ(メチル)マグネシウム(75-16-1)、ホルムアルデヒド(50-00-0)、2,2'-イミノジエタノール(111-42-2）、炭酸ジメチル(616-38-6)、N-メチルジエタノールアミン(105-59-9)、メチルジエタノールアミン塩酸塩(54060-15-0)、メタノール(67-56-1)、エタノール(64-17-5)、1-ブタノール(71-36-3)、2-ブタノール(78-92-2)、イソブタノール(78-83-1)、ターシャリーブタノール(75-65-0)、シクロヘキサノール(108-93-0)、ジエチルアンモニウム＝クロリド(660-68-4)、ジイソプロピルアミン-塩酸塩(819-79-4)、キヌクリジン-3-オン塩酸塩(1193-65-3)、3-キヌクリジノール塩酸塩(6238-13-7)、(R)-3-キヌクリジノール塩酸塩(42437-96-7)、2- (ジエチルアミノ)エタノール塩酸塩（N,N-ジエチルアミノエタノール塩酸塩）(14426-20-1)、2-ジイソプロピルアミノエタノール塩酸塩(63051-68-3)
</t>
    </r>
    <r>
      <rPr>
        <sz val="14"/>
        <color rgb="FFFF0000"/>
        <rFont val="ＭＳ Ｐゴシック"/>
        <family val="3"/>
        <charset val="128"/>
      </rPr>
      <t>　</t>
    </r>
    <r>
      <rPr>
        <b/>
        <sz val="14"/>
        <color rgb="FFFF0000"/>
        <rFont val="ＭＳ Ｐゴシック"/>
        <family val="3"/>
        <charset val="128"/>
      </rPr>
      <t>※該当する薬品類の文字色を変更してください。</t>
    </r>
    <r>
      <rPr>
        <sz val="14"/>
        <color rgb="FFFF0000"/>
        <rFont val="ＭＳ Ｐゴシック"/>
        <family val="3"/>
        <charset val="128"/>
      </rPr>
      <t xml:space="preserve">
</t>
    </r>
    <r>
      <rPr>
        <sz val="14"/>
        <color theme="1"/>
        <rFont val="ＭＳ Ｐゴシック"/>
        <family val="3"/>
        <charset val="128"/>
      </rPr>
      <t xml:space="preserve"> </t>
    </r>
  </si>
  <si>
    <t>https://www.meti.go.jp/policy/anpo/law05.html</t>
  </si>
  <si>
    <t>&lt;事前確認４②&gt;に反映されます</t>
    <rPh sb="9" eb="11">
      <t>はんえい</t>
    </rPh>
    <phoneticPr fontId="79" type="Hiragana"/>
  </si>
  <si>
    <t>&lt;事前確認６②&gt;に反映されます</t>
  </si>
  <si>
    <t>【　16　項 　(1)　 特　定　品　目　確　認　表　】</t>
  </si>
  <si>
    <t>　※この欄は、受入予定者が「学生」又は「研究員（無給）」の場合で前項①の特定類型に該当しない場合に確認してください。</t>
  </si>
  <si>
    <t>a の研究室等での「装置等」及び「物質等」保有の有無にかかわらず、研究対象かどうかで判断してください。</t>
  </si>
  <si>
    <t>b
　</t>
  </si>
  <si>
    <t>①b の研究室等の研究テーマの有無と必ずしもリンクする必要はありません。受け入れる留学生等の研究テーマ等で判断してください。</t>
  </si>
  <si>
    <t xml:space="preserve">表の品目に該当する「装置等」または「物質等」の製造等にかかる技術が、受け入れる留学生等の研究テーマに含まれるかを確認し、含まれると判断されるときは確認欄の「---」を「対象」に変更してください。　　 </t>
    <rPh sb="23" eb="25">
      <t>せいぞう</t>
    </rPh>
    <rPh sb="25" eb="26">
      <t>とう</t>
    </rPh>
    <phoneticPr fontId="79" type="Hiragana"/>
  </si>
  <si>
    <r>
      <t>下表の品目名に、</t>
    </r>
    <r>
      <rPr>
        <b/>
        <sz val="18"/>
        <color rgb="FFFF0000"/>
        <rFont val="ＭＳ Ｐゴシック"/>
        <family val="3"/>
        <charset val="128"/>
      </rPr>
      <t>輸出する貨物</t>
    </r>
    <r>
      <rPr>
        <b/>
        <sz val="18"/>
        <color theme="1"/>
        <rFont val="ＭＳ Ｐゴシック"/>
        <family val="3"/>
        <charset val="128"/>
      </rPr>
      <t>又は</t>
    </r>
    <r>
      <rPr>
        <b/>
        <sz val="18"/>
        <color rgb="FFFF0000"/>
        <rFont val="ＭＳ Ｐゴシック"/>
        <family val="3"/>
        <charset val="128"/>
      </rPr>
      <t>提供予定の技術によって製造されうる貨物</t>
    </r>
    <r>
      <rPr>
        <b/>
        <sz val="18"/>
        <color theme="1"/>
        <rFont val="ＭＳ Ｐゴシック"/>
        <family val="3"/>
        <charset val="128"/>
      </rPr>
      <t>と合致する品目がないか確認してください。</t>
    </r>
    <rPh sb="0" eb="2">
      <t>カヒョウ</t>
    </rPh>
    <rPh sb="3" eb="6">
      <t>ヒンモクメイ</t>
    </rPh>
    <rPh sb="8" eb="10">
      <t>ユシュツ</t>
    </rPh>
    <rPh sb="12" eb="14">
      <t>カモツ</t>
    </rPh>
    <rPh sb="14" eb="15">
      <t>マタ</t>
    </rPh>
    <rPh sb="16" eb="18">
      <t>テイキョウ</t>
    </rPh>
    <rPh sb="18" eb="20">
      <t>ヨテイ</t>
    </rPh>
    <rPh sb="21" eb="23">
      <t>ギジュツ</t>
    </rPh>
    <rPh sb="27" eb="29">
      <t>セイゾウ</t>
    </rPh>
    <rPh sb="36" eb="38">
      <t>ガッチ</t>
    </rPh>
    <rPh sb="40" eb="42">
      <t>ヒンモク</t>
    </rPh>
    <rPh sb="46" eb="48">
      <t>カクニン</t>
    </rPh>
    <phoneticPr fontId="20"/>
  </si>
  <si>
    <r>
      <t>輸出しようとする貨物の</t>
    </r>
    <r>
      <rPr>
        <b/>
        <sz val="11"/>
        <color rgb="FFFF0000"/>
        <rFont val="ＭＳ Ｐゴシック"/>
        <family val="3"/>
        <charset val="128"/>
      </rPr>
      <t>ＨＳコード</t>
    </r>
    <r>
      <rPr>
        <sz val="11"/>
        <color theme="1"/>
        <rFont val="ＭＳ Ｐゴシック"/>
        <family val="3"/>
        <charset val="128"/>
      </rPr>
      <t>がわかれば、
16項(1)及び(2)の分類表から容易に規制対象
貨物かどうかを知ることができます。
また経産省への輸出許可申請には必要にもな
りますので、</t>
    </r>
    <r>
      <rPr>
        <b/>
        <sz val="11"/>
        <color rgb="FFFF0000"/>
        <rFont val="ＭＳ Ｐゴシック"/>
        <family val="3"/>
        <charset val="128"/>
      </rPr>
      <t>ＨＳコード</t>
    </r>
    <r>
      <rPr>
        <sz val="11"/>
        <color theme="1"/>
        <rFont val="ＭＳ Ｐゴシック"/>
        <family val="3"/>
        <charset val="128"/>
      </rPr>
      <t>がご不明な場合には、
上記の方法により探索してください。</t>
    </r>
    <rPh sb="48" eb="50">
      <t>かもつ</t>
    </rPh>
    <phoneticPr fontId="79" type="Hiragana"/>
  </si>
  <si>
    <r>
      <t>自作品あるいは提供する技術によって製造されうる貨物等の品目設定が困難で</t>
    </r>
    <r>
      <rPr>
        <b/>
        <sz val="18"/>
        <color rgb="FFFF0000"/>
        <rFont val="ＭＳ Ｐゴシック"/>
        <family val="3"/>
        <charset val="128"/>
      </rPr>
      <t>HSコード</t>
    </r>
    <r>
      <rPr>
        <b/>
        <sz val="18"/>
        <color theme="1"/>
        <rFont val="ＭＳ Ｐゴシック"/>
        <family val="3"/>
        <charset val="128"/>
      </rPr>
      <t>を判別しがたいときは、研究公正推進室までご相談ください。</t>
    </r>
    <rPh sb="27" eb="29">
      <t>ヒンモク</t>
    </rPh>
    <rPh sb="29" eb="31">
      <t>セッテイ</t>
    </rPh>
    <rPh sb="32" eb="34">
      <t>コンナン</t>
    </rPh>
    <rPh sb="53" eb="55">
      <t>コウセイ</t>
    </rPh>
    <rPh sb="61" eb="63">
      <t>ソウダン</t>
    </rPh>
    <phoneticPr fontId="20"/>
  </si>
  <si>
    <t>税関に依頼して調べる(事前教示制度-品目分類関係)</t>
    <rPh sb="0" eb="2">
      <t>ぜいかん</t>
    </rPh>
    <rPh sb="3" eb="5">
      <t>いらい</t>
    </rPh>
    <rPh sb="7" eb="8">
      <t>しら</t>
    </rPh>
    <rPh sb="18" eb="20">
      <t>ひんもく</t>
    </rPh>
    <rPh sb="20" eb="22">
      <t>ぶんるい</t>
    </rPh>
    <rPh sb="22" eb="24">
      <t>かんけい</t>
    </rPh>
    <phoneticPr fontId="79" type="Hiragana"/>
  </si>
  <si>
    <t>品目分類がどうしても不明の場合や新規で類例のない貨物の場合には、資料の送付を要するなど少し時間はかかりますが、税関に依頼して調査することもできます。</t>
    <rPh sb="0" eb="2">
      <t>ひんもく</t>
    </rPh>
    <rPh sb="2" eb="4">
      <t>ぶんるい</t>
    </rPh>
    <rPh sb="10" eb="12">
      <t>ふめい</t>
    </rPh>
    <rPh sb="13" eb="16">
      <t>ばあ</t>
    </rPh>
    <rPh sb="16" eb="18">
      <t>しんき</t>
    </rPh>
    <rPh sb="19" eb="21">
      <t>るいれい</t>
    </rPh>
    <rPh sb="24" eb="26">
      <t>かもつ</t>
    </rPh>
    <rPh sb="27" eb="29">
      <t>ばあい</t>
    </rPh>
    <rPh sb="55" eb="57">
      <t>ぜいかん</t>
    </rPh>
    <rPh sb="58" eb="60">
      <t>いらい</t>
    </rPh>
    <rPh sb="62" eb="64">
      <t>ちょうさ</t>
    </rPh>
    <phoneticPr fontId="79" type="Hiragana"/>
  </si>
  <si>
    <r>
      <t>その他、懸念すべき情報がある。　　　　</t>
    </r>
    <r>
      <rPr>
        <b/>
        <sz val="11"/>
        <rFont val="ＭＳ Ｐゴシック"/>
        <family val="3"/>
        <charset val="128"/>
      </rPr>
      <t>※</t>
    </r>
    <r>
      <rPr>
        <sz val="11"/>
        <rFont val="ＭＳ Ｐゴシック"/>
        <family val="3"/>
        <charset val="128"/>
      </rPr>
      <t>その他の懸念情報の内容を説明できる資料を必ず添付してください。</t>
    </r>
    <rPh sb="2" eb="3">
      <t>タ</t>
    </rPh>
    <rPh sb="4" eb="6">
      <t>ケネン</t>
    </rPh>
    <rPh sb="9" eb="11">
      <t>ジョウホウ</t>
    </rPh>
    <rPh sb="22" eb="23">
      <t>タ</t>
    </rPh>
    <rPh sb="24" eb="26">
      <t>ケネン</t>
    </rPh>
    <rPh sb="26" eb="28">
      <t>ジョウホウ</t>
    </rPh>
    <rPh sb="29" eb="31">
      <t>ナイヨウ</t>
    </rPh>
    <rPh sb="32" eb="34">
      <t>セツメイ</t>
    </rPh>
    <rPh sb="37" eb="39">
      <t>シリョウ</t>
    </rPh>
    <phoneticPr fontId="20"/>
  </si>
  <si>
    <t>　ア. 研究室の保有状況</t>
    <rPh sb="4" eb="7">
      <t>けんきゅうしつ</t>
    </rPh>
    <rPh sb="8" eb="10">
      <t>ほゆう</t>
    </rPh>
    <rPh sb="10" eb="12">
      <t>じょうきょう</t>
    </rPh>
    <phoneticPr fontId="79" type="Hiragana"/>
  </si>
  <si>
    <r>
      <t xml:space="preserve">表の懸念区分が該当する品目の「装置等」または「物質等」の製造等にかかる技術が、受け入れる留学生等の研究テーマに含まれるかを確認し、含まれると判断されるときは確認欄の「---」を「対象」に変更してください。
　　　 </t>
    </r>
    <r>
      <rPr>
        <b/>
        <sz val="14"/>
        <color rgb="FFFF0000"/>
        <rFont val="ＭＳ Ｐゴシック"/>
        <family val="3"/>
        <charset val="128"/>
      </rPr>
      <t>※　①b の研究室等の研究テーマの有無と必ずしもリンクする必要はありません。受け入れる留学生等の研究テーマ等で判断してください。</t>
    </r>
    <rPh sb="2" eb="4">
      <t>けねん</t>
    </rPh>
    <rPh sb="4" eb="6">
      <t>くぶん</t>
    </rPh>
    <rPh sb="7" eb="9">
      <t>がいとう</t>
    </rPh>
    <rPh sb="28" eb="30">
      <t>せいぞう</t>
    </rPh>
    <rPh sb="30" eb="31">
      <t>とう</t>
    </rPh>
    <rPh sb="113" eb="117">
      <t>けんきゅ</t>
    </rPh>
    <rPh sb="118" eb="120">
      <t>けんきゅう</t>
    </rPh>
    <rPh sb="124" eb="126">
      <t>うむ</t>
    </rPh>
    <rPh sb="127" eb="128">
      <t>かなら</t>
    </rPh>
    <rPh sb="136" eb="138">
      <t>ひつよう</t>
    </rPh>
    <rPh sb="145" eb="146">
      <t>う</t>
    </rPh>
    <rPh sb="147" eb="148">
      <t>い</t>
    </rPh>
    <rPh sb="150" eb="153">
      <t>りゅうがくせい</t>
    </rPh>
    <rPh sb="153" eb="154">
      <t>とう</t>
    </rPh>
    <rPh sb="155" eb="157">
      <t>けんきゅう</t>
    </rPh>
    <rPh sb="160" eb="161">
      <t>とう</t>
    </rPh>
    <rPh sb="162" eb="164">
      <t>はんだん</t>
    </rPh>
    <phoneticPr fontId="79" type="Hiragana"/>
  </si>
  <si>
    <t>該当あり</t>
    <rPh sb="0" eb="2">
      <t>ガイトウ</t>
    </rPh>
    <phoneticPr fontId="20"/>
  </si>
  <si>
    <t>結果欄の初期値は「該当なし」になっています。下表で
「有り」等の回答を入力すると、「該当あり」に変わります。</t>
    <rPh sb="0" eb="3">
      <t>けっか</t>
    </rPh>
    <rPh sb="4" eb="7">
      <t>しょきち</t>
    </rPh>
    <rPh sb="9" eb="11">
      <t>がいとう</t>
    </rPh>
    <rPh sb="27" eb="28">
      <t>あ</t>
    </rPh>
    <rPh sb="30" eb="31">
      <t>とう</t>
    </rPh>
    <rPh sb="32" eb="34">
      <t>かいとう</t>
    </rPh>
    <rPh sb="35" eb="37">
      <t>にゅうりょく</t>
    </rPh>
    <rPh sb="42" eb="44">
      <t>がいとう</t>
    </rPh>
    <rPh sb="48" eb="49">
      <t>か</t>
    </rPh>
    <phoneticPr fontId="79" type="Hiragana"/>
  </si>
  <si>
    <r>
      <t>将来的な先進技術の進展に伴う種々の法改正により、この特例を適用し得る技術情報の判断が困難になりつつあります。</t>
    </r>
    <r>
      <rPr>
        <b/>
        <sz val="12"/>
        <color rgb="FFFF0000"/>
        <rFont val="ＭＳ Ｐゴシック"/>
        <family val="3"/>
        <charset val="128"/>
      </rPr>
      <t>　医理工系の学術分野で製造に係る技術が少しでも含まれる研究等の活動では、可能な限りこの特例の選択を避けてください。</t>
    </r>
    <rPh sb="9" eb="11">
      <t>シンテン</t>
    </rPh>
    <rPh sb="55" eb="56">
      <t>イ</t>
    </rPh>
    <rPh sb="56" eb="59">
      <t>リコウケイ</t>
    </rPh>
    <rPh sb="60" eb="62">
      <t>ガクジュツ</t>
    </rPh>
    <rPh sb="62" eb="64">
      <t>ブンヤ</t>
    </rPh>
    <rPh sb="83" eb="84">
      <t>トウ</t>
    </rPh>
    <phoneticPr fontId="20"/>
  </si>
  <si>
    <t xml:space="preserve">イ
</t>
  </si>
  <si>
    <t>通常兵器の開発等に係るおそれ貨物　(おそれ貨物②) に該当する貨物にかかる技術である。</t>
    <rPh sb="21" eb="23">
      <t>カモツ</t>
    </rPh>
    <rPh sb="37" eb="39">
      <t>ギジュツ</t>
    </rPh>
    <phoneticPr fontId="20"/>
  </si>
  <si>
    <t>別表１の16項(1)特定品目に該当する貨物にかかる技術である。</t>
    <rPh sb="10" eb="12">
      <t>トクテイ</t>
    </rPh>
    <rPh sb="12" eb="14">
      <t>ヒンモク</t>
    </rPh>
    <rPh sb="15" eb="17">
      <t>ガイトウ</t>
    </rPh>
    <rPh sb="19" eb="21">
      <t>カモツ</t>
    </rPh>
    <rPh sb="25" eb="27">
      <t>ギジュツ</t>
    </rPh>
    <phoneticPr fontId="20"/>
  </si>
  <si>
    <t>①及び②で確認した該当の有無を以下のア及びイに記録してください。(事前確認シート様式1-2の&lt;事前確認５の②に反映されます。)</t>
    <rPh sb="1" eb="2">
      <t>およ</t>
    </rPh>
    <rPh sb="5" eb="7">
      <t>かくにん</t>
    </rPh>
    <rPh sb="9" eb="11">
      <t>がいとう</t>
    </rPh>
    <rPh sb="12" eb="14">
      <t>うむ</t>
    </rPh>
    <rPh sb="15" eb="17">
      <t>いか</t>
    </rPh>
    <phoneticPr fontId="79" type="Hiragana"/>
  </si>
  <si>
    <r>
      <t>　ア</t>
    </r>
    <r>
      <rPr>
        <sz val="14"/>
        <color theme="1"/>
        <rFont val="ＭＳ Ｐゴシック"/>
        <family val="3"/>
        <charset val="128"/>
      </rPr>
      <t>　研究室等の現況確認</t>
    </r>
  </si>
  <si>
    <r>
      <t>　イ</t>
    </r>
    <r>
      <rPr>
        <sz val="14"/>
        <color theme="1"/>
        <rFont val="ＭＳ Ｐゴシック"/>
        <family val="3"/>
        <charset val="128"/>
      </rPr>
      <t>　留学生等に予定される対応</t>
    </r>
  </si>
  <si>
    <t>（3）</t>
  </si>
  <si>
    <t>事前確認５の②が「いいえ」である。</t>
    <rPh sb="0" eb="2">
      <t>ジゼン</t>
    </rPh>
    <rPh sb="2" eb="4">
      <t>カクニン</t>
    </rPh>
    <phoneticPr fontId="20"/>
  </si>
  <si>
    <t>外国ユーザーリストは経産省HPで最新のリストを参照してください。</t>
    <rPh sb="0" eb="2">
      <t>ガイコク</t>
    </rPh>
    <rPh sb="10" eb="13">
      <t>ケイサンショウ</t>
    </rPh>
    <rPh sb="16" eb="18">
      <t>サイシン</t>
    </rPh>
    <rPh sb="23" eb="25">
      <t>サンショウ</t>
    </rPh>
    <phoneticPr fontId="20"/>
  </si>
  <si>
    <t>この項が「はい」のときは、下欄にその組織及び懸念区分を選択し記載してください。
複数のリスト該当機関への所属があって欄が不足するときは、「直近の該当機関名○○他」と記載し、添付する履歴書等にマーキングしてください。</t>
    <rPh sb="18" eb="20">
      <t>ソシキ</t>
    </rPh>
    <rPh sb="20" eb="21">
      <t>オヨ</t>
    </rPh>
    <rPh sb="22" eb="24">
      <t>ケネン</t>
    </rPh>
    <rPh sb="24" eb="26">
      <t>クブン</t>
    </rPh>
    <rPh sb="27" eb="29">
      <t>センタク</t>
    </rPh>
    <rPh sb="30" eb="32">
      <t>キサイ</t>
    </rPh>
    <phoneticPr fontId="20"/>
  </si>
  <si>
    <t>「基礎科学分野の研究活動において提供する技術」にあたる技術か。</t>
    <rPh sb="27" eb="29">
      <t>ギジュツ</t>
    </rPh>
    <phoneticPr fontId="20"/>
  </si>
  <si>
    <t>事前確認２②学内包括承認ルールに該当している。</t>
    <rPh sb="16" eb="18">
      <t>ガイトウ</t>
    </rPh>
    <phoneticPr fontId="20"/>
  </si>
  <si>
    <t xml:space="preserve">注１注２
注３
</t>
    <rPh sb="0" eb="1">
      <t>チュウ</t>
    </rPh>
    <rPh sb="6" eb="7">
      <t>チュウ</t>
    </rPh>
    <phoneticPr fontId="20"/>
  </si>
  <si>
    <t>IF('改1－2様式'!K31="","",IF('改1－2様式'!K31="ロシア","ロシア",IF('改1－2様式'!K31="ベラルーシ","ベラルーシ",'改1－2様式'!K31)))</t>
  </si>
  <si>
    <t>（表２）シリアを対象とする生物・化学兵器の開発等に
　　　　用いられるおそれの強い貨物例</t>
  </si>
  <si>
    <t>AA</t>
  </si>
  <si>
    <t>下表により、契約しようとする共同研究等に含まれる技術をチェック確認してください。</t>
    <rPh sb="0" eb="1">
      <t>した</t>
    </rPh>
    <rPh sb="1" eb="2">
      <t>ひょう</t>
    </rPh>
    <rPh sb="6" eb="8">
      <t>けいやく</t>
    </rPh>
    <rPh sb="14" eb="16">
      <t>きょうどう</t>
    </rPh>
    <rPh sb="16" eb="18">
      <t>けんきゅう</t>
    </rPh>
    <rPh sb="18" eb="19">
      <t>とう</t>
    </rPh>
    <rPh sb="20" eb="21">
      <t>ふく</t>
    </rPh>
    <rPh sb="24" eb="26">
      <t>ぎじゅつ</t>
    </rPh>
    <rPh sb="31" eb="33">
      <t>かくにん</t>
    </rPh>
    <phoneticPr fontId="79" type="Hiragana"/>
  </si>
  <si>
    <t>W54</t>
  </si>
  <si>
    <t>W56</t>
  </si>
  <si>
    <t>IF('改1－2様式'!AE67="■","ﾕｰｻﾞｰﾘｽﾄ特定類型該当","ﾕｰｻﾞｰﾘｽﾄ非該当")</t>
  </si>
  <si>
    <r>
      <t>ＨＳコード</t>
    </r>
    <r>
      <rPr>
        <sz val="11"/>
        <color theme="1"/>
        <rFont val="ＭＳ Ｐゴシック"/>
        <family val="3"/>
        <charset val="128"/>
      </rPr>
      <t>は右図のような構成で表示され、16項(1)の特定品目分類では上４桁の</t>
    </r>
    <r>
      <rPr>
        <b/>
        <sz val="11"/>
        <color rgb="FFFF0000"/>
        <rFont val="ＭＳ Ｐゴシック"/>
        <family val="3"/>
        <charset val="128"/>
      </rPr>
      <t>項</t>
    </r>
    <r>
      <rPr>
        <sz val="11"/>
        <color theme="1"/>
        <rFont val="ＭＳ Ｐゴシック"/>
        <family val="3"/>
        <charset val="128"/>
      </rPr>
      <t>または上６桁の</t>
    </r>
    <r>
      <rPr>
        <b/>
        <sz val="11"/>
        <color rgb="FFFF0000"/>
        <rFont val="ＭＳ Ｐゴシック"/>
        <family val="3"/>
        <charset val="128"/>
      </rPr>
      <t>号</t>
    </r>
    <r>
      <rPr>
        <sz val="11"/>
        <color theme="1"/>
        <rFont val="ＭＳ Ｐゴシック"/>
        <family val="3"/>
        <charset val="128"/>
      </rPr>
      <t>で規制対象を絞って品目指定しています。 また、16項(2)では、上２桁の大きな分類の</t>
    </r>
    <r>
      <rPr>
        <b/>
        <sz val="11"/>
        <color rgb="FFFF0000"/>
        <rFont val="ＭＳ Ｐゴシック"/>
        <family val="3"/>
        <charset val="128"/>
      </rPr>
      <t>類</t>
    </r>
    <r>
      <rPr>
        <sz val="11"/>
        <color theme="1"/>
        <rFont val="ＭＳ Ｐゴシック"/>
        <family val="3"/>
        <charset val="128"/>
      </rPr>
      <t>で規制対象を指定しています。</t>
    </r>
    <rPh sb="6" eb="7">
      <t>みぎ</t>
    </rPh>
    <rPh sb="12" eb="14">
      <t>こうせい</t>
    </rPh>
    <rPh sb="15" eb="17">
      <t>ひょうじ</t>
    </rPh>
    <phoneticPr fontId="79" type="Hiragana"/>
  </si>
  <si>
    <t xml:space="preserve">
これ以降、記入不要です。記入済みシートを部局担当事務に提出してください。</t>
  </si>
  <si>
    <t xml:space="preserve">事前確認４へ
</t>
    <rPh sb="0" eb="2">
      <t>ジゼン</t>
    </rPh>
    <rPh sb="2" eb="4">
      <t>カクニン</t>
    </rPh>
    <phoneticPr fontId="20"/>
  </si>
  <si>
    <r>
      <t xml:space="preserve">
</t>
    </r>
    <r>
      <rPr>
        <b/>
        <sz val="11"/>
        <rFont val="ＭＳ Ｐゴシック"/>
        <family val="3"/>
        <charset val="128"/>
      </rPr>
      <t xml:space="preserve">事前確認５へ
</t>
    </r>
  </si>
  <si>
    <t>この表は、安全保障輸出管理規制の適用外貨物の品目をまとめた表です。この表の分類に合致する貨物は、規制されることなく輸出することができますので参考にしてください。
輸出しようとする貨物もしくはその関連技術が16項(2)の品目に合致しないときは、この表の品目に分類されます。
なお、通関業者もしくは購入先などを通じ貨物のHSコードが判明しているときは記載し、この表と照合してください。</t>
    <rPh sb="70" eb="72">
      <t>サンコウ</t>
    </rPh>
    <rPh sb="81" eb="83">
      <t>ユシュツ</t>
    </rPh>
    <rPh sb="89" eb="91">
      <t>カモツ</t>
    </rPh>
    <rPh sb="97" eb="99">
      <t>カンレン</t>
    </rPh>
    <rPh sb="99" eb="101">
      <t>ギジュツ</t>
    </rPh>
    <rPh sb="125" eb="127">
      <t>ヒンモク</t>
    </rPh>
    <rPh sb="128" eb="130">
      <t>ブンルイ</t>
    </rPh>
    <phoneticPr fontId="20"/>
  </si>
  <si>
    <r>
      <t>理系の学問分野であるが、理論主体で製造等技術を扱わない又は扱うような実験やフィールドワーク等がない研究である。
　　</t>
    </r>
    <r>
      <rPr>
        <sz val="12"/>
        <color rgb="FFFF0000"/>
        <rFont val="ＭＳ Ｐゴシック"/>
        <family val="3"/>
        <charset val="128"/>
      </rPr>
      <t>※数学、統計学、理論物理学など具体的な「モノ」の生産を伴わない学問分野が対象</t>
    </r>
  </si>
  <si>
    <r>
      <t>理系の学問分野であるが、人体あるいは動物の保健・医療等に関する技術を直接の目的としており、製造等技術を扱うような実験やフィールドワーク等はない研究である。
　　</t>
    </r>
    <r>
      <rPr>
        <sz val="12"/>
        <color rgb="FFFF0000"/>
        <rFont val="ＭＳ Ｐゴシック"/>
        <family val="3"/>
        <charset val="128"/>
      </rPr>
      <t>※臨床、看護、疫学、心理学、保健学、獣医学など専ら保健・医療を目的とする医科系の学問分野が対象</t>
    </r>
  </si>
  <si>
    <t xml:space="preserve">       通常兵器の開発等に係るおそれ貨物チェック表　</t>
    <rPh sb="9" eb="11">
      <t>へいき</t>
    </rPh>
    <phoneticPr fontId="79" type="Hiragana"/>
  </si>
  <si>
    <t>AO</t>
  </si>
  <si>
    <t>BB</t>
  </si>
  <si>
    <t>赤枠</t>
    <rPh sb="0" eb="1">
      <t>アカ</t>
    </rPh>
    <rPh sb="1" eb="2">
      <t>ワク</t>
    </rPh>
    <phoneticPr fontId="20"/>
  </si>
  <si>
    <t>出身国の確認</t>
    <rPh sb="0" eb="2">
      <t>シュッシン</t>
    </rPh>
    <rPh sb="2" eb="3">
      <t>コク</t>
    </rPh>
    <rPh sb="4" eb="6">
      <t>カクニン</t>
    </rPh>
    <phoneticPr fontId="20"/>
  </si>
  <si>
    <t>該当のときは
様式３－１を
添付して本部
確認とします</t>
    <rPh sb="14" eb="16">
      <t>テンプ</t>
    </rPh>
    <phoneticPr fontId="20"/>
  </si>
  <si>
    <t>IF(AE141="■","□",IF(BB75=2,"■","□"))</t>
  </si>
  <si>
    <t>IF(AN108&gt;0,"■","□")</t>
  </si>
  <si>
    <t>AC</t>
  </si>
  <si>
    <t>AH</t>
  </si>
  <si>
    <t>「基礎科学分野による例外」では「はい」「いいえ」の結果にかかわらず本部確認案件としています。</t>
  </si>
  <si>
    <r>
      <t>この項目は、</t>
    </r>
    <r>
      <rPr>
        <b/>
        <sz val="12"/>
        <color rgb="FFFF0000"/>
        <rFont val="ＭＳ Ｐゴシック"/>
        <family val="3"/>
        <charset val="128"/>
      </rPr>
      <t>事前確認１②が「はい」で懸念区分「大量破壊兵器等(NCBM)」の組織であるとき</t>
    </r>
    <r>
      <rPr>
        <sz val="12"/>
        <color theme="1"/>
        <rFont val="ＭＳ Ｐゴシック"/>
        <family val="3"/>
        <charset val="128"/>
      </rPr>
      <t>に確認してください。</t>
    </r>
    <rPh sb="2" eb="4">
      <t>コウモク</t>
    </rPh>
    <rPh sb="6" eb="8">
      <t>ジゼン</t>
    </rPh>
    <rPh sb="8" eb="10">
      <t>カクニン</t>
    </rPh>
    <rPh sb="18" eb="22">
      <t>ケネンク</t>
    </rPh>
    <rPh sb="23" eb="25">
      <t>タイリョウ</t>
    </rPh>
    <rPh sb="25" eb="27">
      <t>ハカイ</t>
    </rPh>
    <rPh sb="27" eb="30">
      <t>ヘイキ</t>
    </rPh>
    <rPh sb="38" eb="40">
      <t>ソシキ</t>
    </rPh>
    <rPh sb="46" eb="48">
      <t>カクニン</t>
    </rPh>
    <phoneticPr fontId="20"/>
  </si>
  <si>
    <r>
      <t xml:space="preserve">イのb </t>
    </r>
    <r>
      <rPr>
        <sz val="12"/>
        <rFont val="ＭＳ Ｐゴシック"/>
        <family val="3"/>
        <charset val="128"/>
      </rPr>
      <t>が「該当あり」のときは</t>
    </r>
    <r>
      <rPr>
        <b/>
        <sz val="12"/>
        <color rgb="FFFF0000"/>
        <rFont val="ＭＳ Ｐゴシック"/>
        <family val="3"/>
        <charset val="128"/>
      </rPr>
      <t xml:space="preserve"> </t>
    </r>
    <r>
      <rPr>
        <b/>
        <sz val="14"/>
        <color rgb="FFFF0000"/>
        <rFont val="ＭＳ Ｐゴシック"/>
        <family val="3"/>
        <charset val="128"/>
      </rPr>
      <t>HSコード</t>
    </r>
    <r>
      <rPr>
        <sz val="12"/>
        <rFont val="ＭＳ Ｐゴシック"/>
        <family val="3"/>
        <charset val="128"/>
      </rPr>
      <t>を記載してください。</t>
    </r>
    <rPh sb="22" eb="24">
      <t>キサイ</t>
    </rPh>
    <phoneticPr fontId="20"/>
  </si>
  <si>
    <r>
      <t>以下の</t>
    </r>
    <r>
      <rPr>
        <b/>
        <sz val="11"/>
        <color rgb="FFFF0000"/>
        <rFont val="ＭＳ Ｐゴシック"/>
        <family val="3"/>
        <charset val="128"/>
      </rPr>
      <t>６条件全て</t>
    </r>
    <r>
      <rPr>
        <sz val="11"/>
        <rFont val="ＭＳ Ｐゴシック"/>
        <family val="3"/>
        <charset val="128"/>
      </rPr>
      <t>を満たしており、事前確認２の②の学内包括
承認ルールを適用し技術提供可である。</t>
    </r>
    <rPh sb="0" eb="2">
      <t>イカ</t>
    </rPh>
    <rPh sb="4" eb="6">
      <t>ジョウケン</t>
    </rPh>
    <rPh sb="6" eb="7">
      <t>スベ</t>
    </rPh>
    <rPh sb="9" eb="10">
      <t>ミ</t>
    </rPh>
    <rPh sb="38" eb="40">
      <t>ギジュツ</t>
    </rPh>
    <rPh sb="40" eb="42">
      <t>テイキョウ</t>
    </rPh>
    <rPh sb="42" eb="43">
      <t>カ</t>
    </rPh>
    <phoneticPr fontId="20"/>
  </si>
  <si>
    <t>　受入予定者に関する書面等（eメール、web等の情報を含む）で得られた情報に、以下のいずれかに該当する情報がある。
  (a～gの質問に「あり」がある。)</t>
    <rPh sb="1" eb="3">
      <t>ウケイレ</t>
    </rPh>
    <rPh sb="7" eb="8">
      <t>カン</t>
    </rPh>
    <rPh sb="10" eb="12">
      <t>ショメン</t>
    </rPh>
    <rPh sb="12" eb="13">
      <t>トウ</t>
    </rPh>
    <rPh sb="22" eb="23">
      <t>トウ</t>
    </rPh>
    <rPh sb="24" eb="26">
      <t>ジョウホウ</t>
    </rPh>
    <rPh sb="27" eb="28">
      <t>フク</t>
    </rPh>
    <rPh sb="31" eb="32">
      <t>エ</t>
    </rPh>
    <rPh sb="35" eb="37">
      <t>ジョウホウ</t>
    </rPh>
    <rPh sb="39" eb="41">
      <t>イカ</t>
    </rPh>
    <rPh sb="47" eb="49">
      <t>ガイトウ</t>
    </rPh>
    <rPh sb="51" eb="53">
      <t>ジョウホウ</t>
    </rPh>
    <rPh sb="65" eb="67">
      <t>シツモン</t>
    </rPh>
    <phoneticPr fontId="20"/>
  </si>
  <si>
    <r>
      <t xml:space="preserve">
</t>
    </r>
    <r>
      <rPr>
        <b/>
        <sz val="11"/>
        <rFont val="ＭＳ Ｐゴシック"/>
        <family val="3"/>
        <charset val="128"/>
      </rPr>
      <t>次項「基礎科学分野による例外」へ</t>
    </r>
    <rPh sb="2" eb="3">
      <t>ツギ</t>
    </rPh>
    <rPh sb="3" eb="4">
      <t>コウ</t>
    </rPh>
    <rPh sb="14" eb="16">
      <t>レイガイ</t>
    </rPh>
    <phoneticPr fontId="20"/>
  </si>
  <si>
    <t>※提供する技術が「なし」のときは、これ以下の欄は記入不要です。記入済みのシートを部局事務にご提出ください。</t>
    <rPh sb="26" eb="28">
      <t>フヨウ</t>
    </rPh>
    <phoneticPr fontId="20"/>
  </si>
  <si>
    <t>① a、b の２項目は表の全品目を、 ② a は① a で保有が確認された品目を、② b は該当する懸念区分の品目に対して確認してください。</t>
  </si>
  <si>
    <t xml:space="preserve">注)
</t>
  </si>
  <si>
    <t>日本在住で6か月以上滞在する者及び
6か月以上の滞在が予定される者</t>
  </si>
  <si>
    <t>渡日の状況</t>
    <rPh sb="0" eb="2">
      <t>トニチ</t>
    </rPh>
    <rPh sb="3" eb="5">
      <t>ジョウキョウ</t>
    </rPh>
    <phoneticPr fontId="20"/>
  </si>
  <si>
    <t>（一時的な訪問等、国内滞在6か月未満の者）</t>
    <rPh sb="19" eb="20">
      <t>モノ</t>
    </rPh>
    <phoneticPr fontId="20"/>
  </si>
  <si>
    <r>
      <t>特定類型の確認は不要です</t>
    </r>
    <r>
      <rPr>
        <sz val="12"/>
        <rFont val="ＭＳ Ｐゴシック"/>
        <family val="3"/>
        <charset val="128"/>
      </rPr>
      <t>　②</t>
    </r>
    <r>
      <rPr>
        <sz val="12"/>
        <color indexed="8"/>
        <rFont val="ＭＳ Ｐゴシック"/>
        <family val="3"/>
        <charset val="128"/>
      </rPr>
      <t>に進んでください</t>
    </r>
  </si>
  <si>
    <t xml:space="preserve"> ※　特定類型の詳細については本学HPの&lt;特定類型説明書&gt;を参照してください。</t>
    <rPh sb="30" eb="32">
      <t>サンショウ</t>
    </rPh>
    <phoneticPr fontId="20"/>
  </si>
  <si>
    <t xml:space="preserve">  特定類型に該当の
　ときは当該根拠と
　なった組織について
　記入してください</t>
    <rPh sb="2" eb="4">
      <t>トクテイ</t>
    </rPh>
    <rPh sb="4" eb="6">
      <t>ルイケイ</t>
    </rPh>
    <rPh sb="7" eb="9">
      <t>ガイトウ</t>
    </rPh>
    <rPh sb="15" eb="17">
      <t>トウガイ</t>
    </rPh>
    <rPh sb="17" eb="19">
      <t>コンキョ</t>
    </rPh>
    <rPh sb="25" eb="27">
      <t>ソシキ</t>
    </rPh>
    <phoneticPr fontId="20"/>
  </si>
  <si>
    <t xml:space="preserve">　　【連絡先】　安全保障輸出管理本部　(内3365)　　　　e-mail </t>
    <rPh sb="3" eb="5">
      <t>れんらく</t>
    </rPh>
    <rPh sb="20" eb="21">
      <t>ない</t>
    </rPh>
    <phoneticPr fontId="79" type="Hiragana"/>
  </si>
  <si>
    <t>当該組織
の属性</t>
    <rPh sb="2" eb="4">
      <t>ソシキ</t>
    </rPh>
    <phoneticPr fontId="20"/>
  </si>
  <si>
    <r>
      <t>受入予定者の出身国は、</t>
    </r>
    <r>
      <rPr>
        <b/>
        <sz val="12"/>
        <color rgb="FFFF0000"/>
        <rFont val="ＭＳ Ｐゴシック"/>
        <family val="3"/>
        <charset val="128"/>
      </rPr>
      <t>グループD</t>
    </r>
    <r>
      <rPr>
        <b/>
        <sz val="12"/>
        <rFont val="ＭＳ Ｐゴシック"/>
        <family val="3"/>
        <charset val="128"/>
      </rPr>
      <t>　[懸念国</t>
    </r>
    <r>
      <rPr>
        <sz val="11"/>
        <rFont val="ＭＳ Ｐゴシック"/>
        <family val="3"/>
        <charset val="128"/>
      </rPr>
      <t>（イラン・イラク・北朝鮮）</t>
    </r>
    <r>
      <rPr>
        <sz val="12"/>
        <rFont val="ＭＳ Ｐゴシック"/>
        <family val="3"/>
        <charset val="128"/>
      </rPr>
      <t>もしくは</t>
    </r>
    <r>
      <rPr>
        <b/>
        <sz val="12"/>
        <rFont val="ＭＳ Ｐゴシック"/>
        <family val="3"/>
        <charset val="128"/>
      </rPr>
      <t>国連武器禁輸国・地域</t>
    </r>
    <r>
      <rPr>
        <sz val="12"/>
        <rFont val="ＭＳ Ｐゴシック"/>
        <family val="3"/>
        <charset val="128"/>
      </rPr>
      <t>（</t>
    </r>
    <r>
      <rPr>
        <sz val="11"/>
        <rFont val="ＭＳ Ｐゴシック"/>
        <family val="3"/>
        <charset val="128"/>
      </rPr>
      <t>アフガニスタン、イラク、北朝鮮、コンゴ民主共和国、スーダン、ソマリア、中央アフリカ、南スーダン、リビア、レバノン）</t>
    </r>
    <r>
      <rPr>
        <b/>
        <sz val="11"/>
        <rFont val="ＭＳ Ｐゴシック"/>
        <family val="3"/>
        <charset val="128"/>
      </rPr>
      <t>　</t>
    </r>
    <r>
      <rPr>
        <sz val="12"/>
        <rFont val="ＭＳ Ｐゴシック"/>
        <family val="3"/>
        <charset val="128"/>
      </rPr>
      <t>である。</t>
    </r>
    <r>
      <rPr>
        <sz val="11"/>
        <rFont val="ＭＳ Ｐゴシック"/>
        <family val="3"/>
        <charset val="128"/>
      </rPr>
      <t xml:space="preserve">       　</t>
    </r>
    <rPh sb="2" eb="4">
      <t>ヨテイ</t>
    </rPh>
    <rPh sb="8" eb="9">
      <t>クニ</t>
    </rPh>
    <phoneticPr fontId="20"/>
  </si>
  <si>
    <r>
      <t>　</t>
    </r>
    <r>
      <rPr>
        <b/>
        <sz val="11"/>
        <color rgb="FFFF0000"/>
        <rFont val="ＭＳ Ｐゴシック"/>
        <family val="3"/>
        <charset val="128"/>
      </rPr>
      <t>※
　</t>
    </r>
  </si>
  <si>
    <t>　　　</t>
  </si>
  <si>
    <r>
      <t>現在、以下①～③の受入予定者には、</t>
    </r>
    <r>
      <rPr>
        <sz val="12"/>
        <color rgb="FFFF0000"/>
        <rFont val="ＭＳ Ｐゴシック"/>
        <family val="3"/>
        <charset val="128"/>
      </rPr>
      <t>学内包括ルールの適用ができません。</t>
    </r>
    <r>
      <rPr>
        <sz val="12"/>
        <color theme="1"/>
        <rFont val="ＭＳ Ｐゴシック"/>
        <family val="3"/>
        <charset val="128"/>
      </rPr>
      <t>右欄に</t>
    </r>
    <r>
      <rPr>
        <sz val="12"/>
        <color rgb="FFFF0000"/>
        <rFont val="ＭＳ Ｐゴシック"/>
        <family val="3"/>
        <charset val="128"/>
      </rPr>
      <t>適用除外</t>
    </r>
    <r>
      <rPr>
        <sz val="12"/>
        <color theme="1"/>
        <rFont val="ＭＳ Ｐゴシック"/>
        <family val="3"/>
        <charset val="128"/>
      </rPr>
      <t>が表示されているときは、事前確認３以降の確認を進めてください。</t>
    </r>
    <r>
      <rPr>
        <sz val="12"/>
        <color rgb="FFFF0000"/>
        <rFont val="ＭＳ Ｐゴシック"/>
        <family val="3"/>
        <charset val="128"/>
      </rPr>
      <t xml:space="preserve">
　　　　　　　　　　　　　　　　　　　　　　　　　　　　　　　　　　　　　　　　　　　　　　　　</t>
    </r>
    <r>
      <rPr>
        <sz val="11"/>
        <color theme="1"/>
        <rFont val="ＭＳ Ｐゴシック"/>
        <family val="3"/>
        <charset val="128"/>
      </rPr>
      <t>　(①～③の確認結果は下表に転記されていますのでご確認ください。)　</t>
    </r>
    <rPh sb="0" eb="2">
      <t>ゲンザイ</t>
    </rPh>
    <rPh sb="3" eb="5">
      <t>イカ</t>
    </rPh>
    <rPh sb="9" eb="10">
      <t>ウ</t>
    </rPh>
    <rPh sb="10" eb="11">
      <t>イ</t>
    </rPh>
    <rPh sb="11" eb="14">
      <t>ヨテイシャ</t>
    </rPh>
    <rPh sb="17" eb="19">
      <t>ガクナイ</t>
    </rPh>
    <rPh sb="19" eb="21">
      <t>ホウカツ</t>
    </rPh>
    <rPh sb="25" eb="27">
      <t>テキヨウ</t>
    </rPh>
    <rPh sb="34" eb="35">
      <t>ミギ</t>
    </rPh>
    <rPh sb="35" eb="36">
      <t>ラン</t>
    </rPh>
    <rPh sb="37" eb="39">
      <t>テキヨウ</t>
    </rPh>
    <rPh sb="39" eb="41">
      <t>ジョガイ</t>
    </rPh>
    <rPh sb="42" eb="44">
      <t>ヒョウジ</t>
    </rPh>
    <rPh sb="53" eb="55">
      <t>ジゼン</t>
    </rPh>
    <rPh sb="55" eb="57">
      <t>カクニン</t>
    </rPh>
    <rPh sb="58" eb="60">
      <t>イコウ</t>
    </rPh>
    <rPh sb="61" eb="63">
      <t>カクニン</t>
    </rPh>
    <rPh sb="64" eb="65">
      <t>スス</t>
    </rPh>
    <rPh sb="127" eb="129">
      <t>カクニン</t>
    </rPh>
    <rPh sb="129" eb="131">
      <t>ケッカ</t>
    </rPh>
    <rPh sb="132" eb="133">
      <t>シタ</t>
    </rPh>
    <rPh sb="133" eb="134">
      <t>ヒョウ</t>
    </rPh>
    <rPh sb="135" eb="137">
      <t>テンキ</t>
    </rPh>
    <rPh sb="146" eb="148">
      <t>カクニン</t>
    </rPh>
    <phoneticPr fontId="20"/>
  </si>
  <si>
    <r>
      <t>受入予定者が</t>
    </r>
    <r>
      <rPr>
        <b/>
        <sz val="11"/>
        <color rgb="FFFF0000"/>
        <rFont val="ＭＳ Ｐゴシック"/>
        <family val="3"/>
        <charset val="128"/>
      </rPr>
      <t>①特定類型の該当者②外国ユーザーリスト該当者③国籍等がロシア・ベラルーシの者</t>
    </r>
    <r>
      <rPr>
        <b/>
        <sz val="11"/>
        <color theme="1"/>
        <rFont val="ＭＳ Ｐゴシック"/>
        <family val="3"/>
        <charset val="128"/>
      </rPr>
      <t>の場合、</t>
    </r>
    <r>
      <rPr>
        <b/>
        <sz val="11"/>
        <color rgb="FFFF0000"/>
        <rFont val="ＭＳ Ｐゴシック"/>
        <family val="3"/>
        <charset val="128"/>
      </rPr>
      <t>包括承認ルールは適用できません。</t>
    </r>
    <r>
      <rPr>
        <b/>
        <sz val="11"/>
        <color theme="1"/>
        <rFont val="ＭＳ Ｐゴシック"/>
        <family val="3"/>
        <charset val="128"/>
      </rPr>
      <t>(確認欄に</t>
    </r>
    <r>
      <rPr>
        <b/>
        <sz val="11"/>
        <color rgb="FFFF0000"/>
        <rFont val="ＭＳ Ｐゴシック"/>
        <family val="3"/>
        <charset val="128"/>
      </rPr>
      <t>「適用除外」と表示</t>
    </r>
    <r>
      <rPr>
        <b/>
        <sz val="11"/>
        <color theme="1"/>
        <rFont val="ＭＳ Ｐゴシック"/>
        <family val="3"/>
        <charset val="128"/>
      </rPr>
      <t>されます。)</t>
    </r>
    <rPh sb="14" eb="15">
      <t>モノ</t>
    </rPh>
    <rPh sb="29" eb="32">
      <t>コクセ</t>
    </rPh>
    <rPh sb="43" eb="44">
      <t>モノ</t>
    </rPh>
    <phoneticPr fontId="20"/>
  </si>
  <si>
    <r>
      <t>別添「学内包括承認ルール」を参照し</t>
    </r>
    <r>
      <rPr>
        <sz val="11"/>
        <color theme="1"/>
        <rFont val="ＭＳ Ｐゴシック"/>
        <family val="3"/>
        <charset val="128"/>
      </rPr>
      <t>、</t>
    </r>
    <r>
      <rPr>
        <b/>
        <sz val="11"/>
        <color rgb="FFFF0000"/>
        <rFont val="ＭＳ Ｐゴシック"/>
        <family val="3"/>
        <charset val="128"/>
      </rPr>
      <t>簡易チェック表を必ず確認・記録</t>
    </r>
    <r>
      <rPr>
        <b/>
        <sz val="11"/>
        <color theme="1"/>
        <rFont val="ＭＳ Ｐゴシック"/>
        <family val="3"/>
        <charset val="128"/>
      </rPr>
      <t>してください。</t>
    </r>
    <r>
      <rPr>
        <b/>
        <sz val="11"/>
        <color rgb="FFFF0000"/>
        <rFont val="ＭＳ Ｐゴシック"/>
        <family val="3"/>
        <charset val="128"/>
      </rPr>
      <t>チェック表の確認結果が転記</t>
    </r>
    <r>
      <rPr>
        <b/>
        <sz val="11"/>
        <color theme="1"/>
        <rFont val="ＭＳ Ｐゴシック"/>
        <family val="3"/>
        <charset val="128"/>
      </rPr>
      <t>されます。</t>
    </r>
    <r>
      <rPr>
        <b/>
        <sz val="11"/>
        <color rgb="FFFF0000"/>
        <rFont val="ＭＳ Ｐゴシック"/>
        <family val="3"/>
        <charset val="128"/>
      </rPr>
      <t xml:space="preserve">
</t>
    </r>
    <r>
      <rPr>
        <b/>
        <sz val="11"/>
        <color theme="1"/>
        <rFont val="ＭＳ Ｐゴシック"/>
        <family val="3"/>
        <charset val="128"/>
      </rPr>
      <t>(確認結果の</t>
    </r>
    <r>
      <rPr>
        <b/>
        <sz val="11"/>
        <color rgb="FFFF0000"/>
        <rFont val="ＭＳ Ｐゴシック"/>
        <family val="3"/>
        <charset val="128"/>
      </rPr>
      <t>初期値は「否」「いいえ」</t>
    </r>
    <r>
      <rPr>
        <b/>
        <sz val="11"/>
        <color theme="1"/>
        <rFont val="ＭＳ Ｐゴシック"/>
        <family val="3"/>
        <charset val="128"/>
      </rPr>
      <t>です。)</t>
    </r>
    <rPh sb="44" eb="45">
      <t>ヒョウ</t>
    </rPh>
    <rPh sb="60" eb="62">
      <t>カクニン</t>
    </rPh>
    <rPh sb="62" eb="64">
      <t>ケッカ</t>
    </rPh>
    <phoneticPr fontId="20"/>
  </si>
  <si>
    <r>
      <t>受入予定者が</t>
    </r>
    <r>
      <rPr>
        <sz val="11"/>
        <color rgb="FFFF0000"/>
        <rFont val="ＭＳ Ｐゴシック"/>
        <family val="3"/>
        <charset val="128"/>
      </rPr>
      <t>大学院学生</t>
    </r>
    <r>
      <rPr>
        <sz val="11"/>
        <color indexed="8"/>
        <rFont val="ＭＳ Ｐゴシック"/>
        <family val="3"/>
        <charset val="128"/>
      </rPr>
      <t>のときは、</t>
    </r>
    <r>
      <rPr>
        <sz val="11"/>
        <color rgb="FFFF0000"/>
        <rFont val="ＭＳ Ｐゴシック"/>
        <family val="3"/>
        <charset val="128"/>
      </rPr>
      <t>研究及び教育の双方に係る確認が必要</t>
    </r>
    <r>
      <rPr>
        <sz val="11"/>
        <color indexed="8"/>
        <rFont val="ＭＳ Ｐゴシック"/>
        <family val="3"/>
        <charset val="128"/>
      </rPr>
      <t>です。 なお、受入前の手続きでは研究指導が主たる判断要素となり、教育内容（受講する授業科目）は来学後に詳細を判断せざるを得ないと思われますので、</t>
    </r>
    <r>
      <rPr>
        <sz val="11"/>
        <color rgb="FFFF0000"/>
        <rFont val="ＭＳ Ｐゴシック"/>
        <family val="3"/>
        <charset val="128"/>
      </rPr>
      <t>受講科目が決まり次第、適時に確認</t>
    </r>
    <r>
      <rPr>
        <sz val="11"/>
        <color indexed="8"/>
        <rFont val="ＭＳ Ｐゴシック"/>
        <family val="3"/>
        <charset val="128"/>
      </rPr>
      <t>してください。</t>
    </r>
    <rPh sb="84" eb="86">
      <t>ショウサイ</t>
    </rPh>
    <rPh sb="87" eb="89">
      <t>ハンダン</t>
    </rPh>
    <rPh sb="93" eb="94">
      <t>エ</t>
    </rPh>
    <rPh sb="119" eb="121">
      <t>カクニン</t>
    </rPh>
    <phoneticPr fontId="20"/>
  </si>
  <si>
    <t>学内包括承認ルールは、製造等技術の面のみで提供の可否を判断しています。従って、ルール適用が可の場合でも、受入予定者の経歴等によっては、キャッチオール規制の観点から、経済産業大臣許可の取得を必要とする可能性もありますのでご留意ください。</t>
    <rPh sb="0" eb="2">
      <t>ガクナイ</t>
    </rPh>
    <rPh sb="2" eb="4">
      <t>ホウカツ</t>
    </rPh>
    <rPh sb="4" eb="6">
      <t>ショウニン</t>
    </rPh>
    <rPh sb="11" eb="13">
      <t>セイゾウ</t>
    </rPh>
    <rPh sb="13" eb="14">
      <t>ナド</t>
    </rPh>
    <rPh sb="14" eb="16">
      <t>ギジュツ</t>
    </rPh>
    <rPh sb="17" eb="18">
      <t>メン</t>
    </rPh>
    <rPh sb="21" eb="23">
      <t>テイキョウ</t>
    </rPh>
    <rPh sb="24" eb="26">
      <t>カヒ</t>
    </rPh>
    <rPh sb="27" eb="29">
      <t>ハンダン</t>
    </rPh>
    <rPh sb="35" eb="36">
      <t>シタガ</t>
    </rPh>
    <rPh sb="42" eb="44">
      <t>テキヨウ</t>
    </rPh>
    <rPh sb="45" eb="46">
      <t>カ</t>
    </rPh>
    <rPh sb="47" eb="49">
      <t>バアイ</t>
    </rPh>
    <rPh sb="52" eb="54">
      <t>ウケイレ</t>
    </rPh>
    <rPh sb="54" eb="57">
      <t>ヨテイシャ</t>
    </rPh>
    <rPh sb="58" eb="60">
      <t>ケイレキ</t>
    </rPh>
    <rPh sb="60" eb="61">
      <t>トウ</t>
    </rPh>
    <rPh sb="74" eb="76">
      <t>キセイ</t>
    </rPh>
    <rPh sb="77" eb="79">
      <t>カンテン</t>
    </rPh>
    <rPh sb="99" eb="102">
      <t>カノウセイ</t>
    </rPh>
    <phoneticPr fontId="20"/>
  </si>
  <si>
    <r>
      <t xml:space="preserve"> pdf </t>
    </r>
    <r>
      <rPr>
        <sz val="12"/>
        <color theme="1"/>
        <rFont val="ＭＳ Ｐゴシック"/>
        <family val="3"/>
        <charset val="128"/>
      </rPr>
      <t xml:space="preserve">
</t>
    </r>
    <r>
      <rPr>
        <sz val="11"/>
        <color theme="1"/>
        <rFont val="ＭＳ Ｐゴシック"/>
        <family val="3"/>
        <charset val="128"/>
      </rPr>
      <t>添付</t>
    </r>
    <rPh sb="6" eb="8">
      <t>テンプ</t>
    </rPh>
    <phoneticPr fontId="20"/>
  </si>
  <si>
    <t>学会名（発表会合名）、開催日、開催場所、発表タイトル、発表者、ＤＯＩ等及び全文が掲載されているweb情報
　(予定の場合は、公表が確認できる日以降で提供可になります。)</t>
  </si>
  <si>
    <t>（記載例）
提供する技術「○○」は人工衛星又は航空機、ゾンデ等から得られた画像及び気象観測データから、農業・水産業及び環境情報等を解析する技術であり、特定の製品の設計又は製造を目的として提供しない。</t>
    <rPh sb="1" eb="3">
      <t>キサイ</t>
    </rPh>
    <rPh sb="3" eb="4">
      <t>レイ</t>
    </rPh>
    <rPh sb="93" eb="95">
      <t>テイキョウ</t>
    </rPh>
    <phoneticPr fontId="20"/>
  </si>
  <si>
    <r>
      <t>別添</t>
    </r>
    <r>
      <rPr>
        <b/>
        <sz val="12"/>
        <color rgb="FFFF0000"/>
        <rFont val="ＭＳ Ｐゴシック"/>
        <family val="3"/>
        <charset val="128"/>
      </rPr>
      <t>16項(1)特定品目確認表を確認</t>
    </r>
    <r>
      <rPr>
        <sz val="12"/>
        <rFont val="ＭＳ Ｐゴシック"/>
        <family val="3"/>
        <charset val="128"/>
      </rPr>
      <t>し添付してください。確認結果が転記されます。なお、初期値は</t>
    </r>
    <r>
      <rPr>
        <sz val="12"/>
        <color rgb="FFFF0000"/>
        <rFont val="ＭＳ Ｐゴシック"/>
        <family val="3"/>
        <charset val="128"/>
      </rPr>
      <t>４項目とも「該当なし」</t>
    </r>
    <r>
      <rPr>
        <sz val="12"/>
        <rFont val="ＭＳ Ｐゴシック"/>
        <family val="3"/>
        <charset val="128"/>
      </rPr>
      <t>です。</t>
    </r>
  </si>
  <si>
    <r>
      <t>シラバスに具体的な授業内容が公開されている大学院生用の授業科目である。</t>
    </r>
    <r>
      <rPr>
        <b/>
        <sz val="12"/>
        <color rgb="FFFF0000"/>
        <rFont val="ＭＳ Ｐゴシック"/>
        <family val="3"/>
        <charset val="128"/>
      </rPr>
      <t>（授業内容が記載されていないときは不可）</t>
    </r>
    <rPh sb="14" eb="16">
      <t>コウカイ</t>
    </rPh>
    <rPh sb="21" eb="24">
      <t>ダイガクイン</t>
    </rPh>
    <rPh sb="27" eb="29">
      <t>ジュギョウ</t>
    </rPh>
    <rPh sb="29" eb="31">
      <t>カモク</t>
    </rPh>
    <rPh sb="41" eb="43">
      <t>キサイ</t>
    </rPh>
    <rPh sb="52" eb="54">
      <t>フカ</t>
    </rPh>
    <phoneticPr fontId="20"/>
  </si>
  <si>
    <t>※口頭による約束も契約締結の効果を有する場合がありますからご留意ください。</t>
  </si>
  <si>
    <t>※指定技術は随時見直されています。表の改定が遅れている場合がありますので、研究公正推進室までご確認ください。</t>
    <rPh sb="37" eb="39">
      <t>けんきゅう</t>
    </rPh>
    <rPh sb="39" eb="41">
      <t>こうせい</t>
    </rPh>
    <rPh sb="41" eb="44">
      <t>すいし</t>
    </rPh>
    <rPh sb="47" eb="49">
      <t>かくにん</t>
    </rPh>
    <phoneticPr fontId="79" type="Hiragana"/>
  </si>
  <si>
    <t>⑯</t>
  </si>
  <si>
    <t>⑰</t>
  </si>
  <si>
    <t>⑲</t>
  </si>
  <si>
    <t>量子ドットの設計又は製造に係る技術</t>
  </si>
  <si>
    <t xml:space="preserve">有機エレクトロルミネセンスディスプレイに用いられる熱活性化遅延蛍光特性を有する材料の設計又は製造に係る技術 </t>
  </si>
  <si>
    <t>次のいずれかに該当する軟性内視鏡（先端硬性部の直径が16ミリメートル以下のものに限る。）の挿入部の設計又は製造に係る技術</t>
  </si>
  <si>
    <t>超音波内視鏡であって、光学レンズの視野方向が0度でないものであり、かつ、視野角が100度以上のもの</t>
    <rPh sb="17" eb="19">
      <t>しや</t>
    </rPh>
    <phoneticPr fontId="79" type="Hiragana"/>
  </si>
  <si>
    <t>h</t>
  </si>
  <si>
    <t>g</t>
  </si>
  <si>
    <t>受入予定者は事前確認１②の外国ユーザーリスト企業の所属履歴を有しており、「明らかガイドライン」の懸念事項につき、懸念を払拭できない事項がある。(下記の本学HPにて「明らかガイドライン」を参照してください。)</t>
    <rPh sb="6" eb="10">
      <t>ジゼンカクニン</t>
    </rPh>
    <rPh sb="13" eb="15">
      <t>ガイコク</t>
    </rPh>
    <rPh sb="22" eb="24">
      <t>キギョウ</t>
    </rPh>
    <rPh sb="25" eb="27">
      <t>ショゾク</t>
    </rPh>
    <rPh sb="27" eb="29">
      <t>リレキ</t>
    </rPh>
    <rPh sb="30" eb="31">
      <t>ユウ</t>
    </rPh>
    <rPh sb="48" eb="52">
      <t>ケネンジコウ</t>
    </rPh>
    <rPh sb="56" eb="58">
      <t>ケネン</t>
    </rPh>
    <rPh sb="59" eb="61">
      <t>フッショク</t>
    </rPh>
    <rPh sb="65" eb="67">
      <t>ジコウ</t>
    </rPh>
    <rPh sb="72" eb="74">
      <t>カキ</t>
    </rPh>
    <rPh sb="75" eb="77">
      <t>ホンガク</t>
    </rPh>
    <rPh sb="82" eb="83">
      <t>アキ</t>
    </rPh>
    <rPh sb="93" eb="95">
      <t>サンショウ</t>
    </rPh>
    <phoneticPr fontId="20"/>
  </si>
  <si>
    <r>
      <t>　リスト規制項目に、「</t>
    </r>
    <r>
      <rPr>
        <b/>
        <sz val="13"/>
        <rFont val="ＭＳ Ｐゴシック"/>
        <family val="3"/>
        <charset val="128"/>
      </rPr>
      <t>明らかに関連しない技術</t>
    </r>
    <r>
      <rPr>
        <sz val="13"/>
        <rFont val="ＭＳ Ｐゴシック"/>
        <family val="3"/>
        <charset val="128"/>
      </rPr>
      <t>」である。</t>
    </r>
    <rPh sb="4" eb="6">
      <t>キセイ</t>
    </rPh>
    <rPh sb="6" eb="8">
      <t>コウモク</t>
    </rPh>
    <phoneticPr fontId="20"/>
  </si>
  <si>
    <t xml:space="preserve">左の6条件を満たさないと包括ルールを適用不可です。
包括ルールの適用に際しては、必ず別添の「学内包括承認ルール」の【簡易チェック表】を確認してください。
工学系で「モノ=成果有体物」を生成するような学術分野では、その殆どが製造技術を有する分野となりますので、非製造系研究包括のルール適用は困難です。製造技術とみなされる範囲についてご理解いただき適切にご判断ください。
</t>
    <rPh sb="20" eb="22">
      <t>フカ</t>
    </rPh>
    <rPh sb="35" eb="36">
      <t>サイ</t>
    </rPh>
    <rPh sb="42" eb="44">
      <t>ベッテン</t>
    </rPh>
    <rPh sb="46" eb="48">
      <t>ガクナイ</t>
    </rPh>
    <rPh sb="48" eb="50">
      <t>ホウカツ</t>
    </rPh>
    <rPh sb="50" eb="52">
      <t>ショウニン</t>
    </rPh>
    <rPh sb="67" eb="69">
      <t>カクニン</t>
    </rPh>
    <rPh sb="129" eb="130">
      <t>ヒ</t>
    </rPh>
    <rPh sb="130" eb="133">
      <t>セイゾ</t>
    </rPh>
    <rPh sb="133" eb="135">
      <t>ケンキュウ</t>
    </rPh>
    <rPh sb="135" eb="137">
      <t>ホウカツ</t>
    </rPh>
    <rPh sb="159" eb="161">
      <t>ハンイ</t>
    </rPh>
    <rPh sb="166" eb="168">
      <t>リカイ</t>
    </rPh>
    <phoneticPr fontId="20"/>
  </si>
  <si>
    <r>
      <t xml:space="preserve">判定欄１から順に判断理由を確認し、該当する
事項にチェック(■)を入れます。　
</t>
    </r>
    <r>
      <rPr>
        <b/>
        <sz val="12"/>
        <color rgb="FFFF0000"/>
        <rFont val="ＭＳ Ｐゴシック"/>
        <family val="3"/>
        <charset val="128"/>
      </rPr>
      <t xml:space="preserve">　(注）必ず上から順に判断してください。
</t>
    </r>
    <rPh sb="8" eb="10">
      <t>ハンダン</t>
    </rPh>
    <rPh sb="10" eb="12">
      <t>リユウ</t>
    </rPh>
    <rPh sb="46" eb="47">
      <t>ウエ</t>
    </rPh>
    <phoneticPr fontId="20"/>
  </si>
  <si>
    <r>
      <t>様式3-1により、本部に確認依頼して
ください。
　　</t>
    </r>
    <r>
      <rPr>
        <b/>
        <sz val="11"/>
        <color rgb="FFFF0000"/>
        <rFont val="ＭＳ Ｐゴシック"/>
        <family val="3"/>
        <charset val="128"/>
      </rPr>
      <t xml:space="preserve">(注)本部確認の結果、様式4-1
       及び様式2-2 による該非判
       定・取引審査となることがあ
 　　　ります。
</t>
    </r>
    <r>
      <rPr>
        <sz val="9"/>
        <color rgb="FFFF0000"/>
        <rFont val="ＭＳ Ｐゴシック"/>
        <family val="3"/>
        <charset val="128"/>
      </rPr>
      <t xml:space="preserve">
</t>
    </r>
    <rPh sb="12" eb="14">
      <t>カクニン</t>
    </rPh>
    <rPh sb="14" eb="16">
      <t>イライ</t>
    </rPh>
    <rPh sb="38" eb="40">
      <t>ヨウシキ</t>
    </rPh>
    <rPh sb="51" eb="52">
      <t>オヨ</t>
    </rPh>
    <rPh sb="53" eb="55">
      <t>ヨウシキ</t>
    </rPh>
    <phoneticPr fontId="20"/>
  </si>
  <si>
    <t>この確認表の結果については、場合により再確認をお願いすることがありますのでご承知おきください。</t>
    <rPh sb="2" eb="5">
      <t>カクニンヒョウ</t>
    </rPh>
    <rPh sb="6" eb="8">
      <t>ケッカ</t>
    </rPh>
    <rPh sb="14" eb="16">
      <t>バアイ</t>
    </rPh>
    <rPh sb="19" eb="22">
      <t>サイカクニン</t>
    </rPh>
    <rPh sb="24" eb="25">
      <t>ネガ</t>
    </rPh>
    <rPh sb="38" eb="40">
      <t>ショウチ</t>
    </rPh>
    <phoneticPr fontId="20"/>
  </si>
  <si>
    <r>
      <t>　　　　</t>
    </r>
    <r>
      <rPr>
        <b/>
        <sz val="12"/>
        <color rgb="FFFF0000"/>
        <rFont val="ＭＳ Ｐゴシック"/>
        <family val="3"/>
        <charset val="128"/>
      </rPr>
      <t>注）</t>
    </r>
    <r>
      <rPr>
        <sz val="12"/>
        <color theme="1"/>
        <rFont val="ＭＳ Ｐゴシック"/>
        <family val="3"/>
        <charset val="128"/>
      </rPr>
      <t>　表中の大きな項番に※印のある項番では、</t>
    </r>
    <r>
      <rPr>
        <b/>
        <sz val="12"/>
        <color rgb="FFFF0000"/>
        <rFont val="ＭＳ Ｐゴシック"/>
        <family val="3"/>
        <charset val="128"/>
      </rPr>
      <t xml:space="preserve">貨物に依拠しない技術（「はみだし技術」といいます。）の規制 </t>
    </r>
    <r>
      <rPr>
        <sz val="12"/>
        <color theme="1"/>
        <rFont val="ＭＳ Ｐゴシック"/>
        <family val="3"/>
        <charset val="128"/>
      </rPr>
      <t>も記述されていますので、併せてご確認ください。</t>
    </r>
    <rPh sb="4" eb="5">
      <t>チュウ</t>
    </rPh>
    <rPh sb="7" eb="9">
      <t>ヒョウチュウ</t>
    </rPh>
    <rPh sb="10" eb="11">
      <t>ダイ</t>
    </rPh>
    <rPh sb="13" eb="14">
      <t>コウ</t>
    </rPh>
    <rPh sb="14" eb="15">
      <t>バン</t>
    </rPh>
    <rPh sb="17" eb="18">
      <t>シルシ</t>
    </rPh>
    <rPh sb="21" eb="22">
      <t>コウ</t>
    </rPh>
    <rPh sb="22" eb="23">
      <t>バン</t>
    </rPh>
    <rPh sb="26" eb="28">
      <t>カモツ</t>
    </rPh>
    <rPh sb="29" eb="31">
      <t>イキョ</t>
    </rPh>
    <rPh sb="34" eb="36">
      <t>ギジュツ</t>
    </rPh>
    <rPh sb="42" eb="44">
      <t>ギジュツ</t>
    </rPh>
    <rPh sb="53" eb="55">
      <t>キセイ</t>
    </rPh>
    <rPh sb="57" eb="59">
      <t>キジュツ</t>
    </rPh>
    <rPh sb="68" eb="69">
      <t>アワ</t>
    </rPh>
    <rPh sb="72" eb="74">
      <t>カクニン</t>
    </rPh>
    <phoneticPr fontId="20"/>
  </si>
  <si>
    <r>
      <t>確認手順</t>
    </r>
    <r>
      <rPr>
        <sz val="12"/>
        <color theme="1"/>
        <rFont val="ＭＳ Ｐゴシック"/>
        <family val="3"/>
        <charset val="128"/>
      </rPr>
      <t xml:space="preserve"> ①
</t>
    </r>
    <rPh sb="0" eb="2">
      <t>カクニン</t>
    </rPh>
    <rPh sb="2" eb="4">
      <t>テジュン</t>
    </rPh>
    <phoneticPr fontId="20"/>
  </si>
  <si>
    <r>
      <t>　（重要）　</t>
    </r>
    <r>
      <rPr>
        <b/>
        <sz val="12"/>
        <color rgb="FFFF0000"/>
        <rFont val="ＭＳ Ｐゴシック"/>
        <family val="3"/>
        <charset val="128"/>
      </rPr>
      <t>①②で見当をつけ参照した項番をチェックしてください。</t>
    </r>
  </si>
  <si>
    <t>注）1</t>
    <rPh sb="0" eb="1">
      <t>チュウ</t>
    </rPh>
    <phoneticPr fontId="20"/>
  </si>
  <si>
    <r>
      <t>表中の大きな項番に※印のある項番では、</t>
    </r>
    <r>
      <rPr>
        <b/>
        <sz val="12"/>
        <color rgb="FFFF0000"/>
        <rFont val="ＭＳ Ｐゴシック"/>
        <family val="3"/>
        <charset val="128"/>
      </rPr>
      <t xml:space="preserve">貨物に依拠しない技術（「はみだし技術」といいます。）の規制 </t>
    </r>
    <r>
      <rPr>
        <sz val="12"/>
        <color theme="1"/>
        <rFont val="ＭＳ Ｐゴシック"/>
        <family val="3"/>
        <charset val="128"/>
      </rPr>
      <t>も記述されていますので、併せてご確認ください。</t>
    </r>
    <rPh sb="0" eb="2">
      <t>ヒョウチュウ</t>
    </rPh>
    <rPh sb="3" eb="4">
      <t>ダイ</t>
    </rPh>
    <rPh sb="6" eb="7">
      <t>コウ</t>
    </rPh>
    <rPh sb="7" eb="8">
      <t>バン</t>
    </rPh>
    <rPh sb="10" eb="11">
      <t>シルシ</t>
    </rPh>
    <rPh sb="14" eb="15">
      <t>コウ</t>
    </rPh>
    <rPh sb="15" eb="16">
      <t>バン</t>
    </rPh>
    <rPh sb="19" eb="21">
      <t>カモツ</t>
    </rPh>
    <rPh sb="22" eb="24">
      <t>イキョ</t>
    </rPh>
    <rPh sb="27" eb="29">
      <t>ギジュツ</t>
    </rPh>
    <rPh sb="35" eb="37">
      <t>ギジュツ</t>
    </rPh>
    <rPh sb="46" eb="48">
      <t>キセイ</t>
    </rPh>
    <rPh sb="50" eb="52">
      <t>キジュツ</t>
    </rPh>
    <rPh sb="61" eb="62">
      <t>アワ</t>
    </rPh>
    <rPh sb="65" eb="67">
      <t>カクニン</t>
    </rPh>
    <phoneticPr fontId="20"/>
  </si>
  <si>
    <t>注）2</t>
    <rPh sb="0" eb="1">
      <t>チュウ</t>
    </rPh>
    <phoneticPr fontId="20"/>
  </si>
  <si>
    <r>
      <t>表中</t>
    </r>
    <r>
      <rPr>
        <sz val="12"/>
        <color rgb="FFFF0000"/>
        <rFont val="ＭＳ Ｐゴシック"/>
        <family val="3"/>
        <charset val="128"/>
      </rPr>
      <t>５項(20)及び７項(10の2)は、2026年2月14日からの適用</t>
    </r>
    <r>
      <rPr>
        <sz val="12"/>
        <color theme="1"/>
        <rFont val="ＭＳ Ｐゴシック"/>
        <family val="3"/>
        <charset val="128"/>
      </rPr>
      <t>です。</t>
    </r>
    <rPh sb="3" eb="4">
      <t>こう</t>
    </rPh>
    <rPh sb="8" eb="9">
      <t>およ</t>
    </rPh>
    <rPh sb="11" eb="12">
      <t>こう</t>
    </rPh>
    <rPh sb="24" eb="25">
      <t>ねん</t>
    </rPh>
    <rPh sb="26" eb="27">
      <t>つき</t>
    </rPh>
    <rPh sb="29" eb="30">
      <t>ひ</t>
    </rPh>
    <rPh sb="33" eb="35">
      <t>てきよう</t>
    </rPh>
    <phoneticPr fontId="79" type="Hiragana"/>
  </si>
  <si>
    <r>
      <t>(4)〈</t>
    </r>
    <r>
      <rPr>
        <sz val="10"/>
        <color theme="1"/>
        <rFont val="ＭＳ Ｐゴシック"/>
        <family val="3"/>
        <charset val="128"/>
      </rPr>
      <t>削除〉</t>
    </r>
  </si>
  <si>
    <r>
      <t>(9)</t>
    </r>
    <r>
      <rPr>
        <sz val="10"/>
        <color theme="1"/>
        <rFont val="ＭＳ Ｐゴシック"/>
        <family val="3"/>
        <charset val="128"/>
      </rPr>
      <t>（削除）</t>
    </r>
  </si>
  <si>
    <t>　　14</t>
  </si>
  <si>
    <r>
      <t>(8)</t>
    </r>
    <r>
      <rPr>
        <sz val="10"/>
        <color theme="1"/>
        <rFont val="ＭＳ Ｐゴシック"/>
        <family val="3"/>
        <charset val="128"/>
      </rPr>
      <t>〈削除〉</t>
    </r>
  </si>
  <si>
    <t xml:space="preserve">(10)
</t>
  </si>
  <si>
    <r>
      <t xml:space="preserve">
</t>
    </r>
    <r>
      <rPr>
        <b/>
        <sz val="11"/>
        <color rgb="FFFF0000"/>
        <rFont val="ＭＳ Ｐゴシック"/>
        <family val="3"/>
        <charset val="128"/>
      </rPr>
      <t xml:space="preserve">
この様式の記載を中止し、様式２－２「技術の該非判定・取引審査票」を作成してください。</t>
    </r>
  </si>
  <si>
    <r>
      <t>別添</t>
    </r>
    <r>
      <rPr>
        <b/>
        <sz val="28"/>
        <color theme="1"/>
        <rFont val="ＭＳ Ｐゴシック"/>
        <family val="3"/>
        <charset val="128"/>
      </rPr>
      <t xml:space="preserve">　　    </t>
    </r>
    <r>
      <rPr>
        <b/>
        <sz val="32"/>
        <color theme="1"/>
        <rFont val="ＭＳ Ｐゴシック"/>
        <family val="3"/>
        <charset val="128"/>
      </rPr>
      <t>核兵器等の開発等に係るおそれ貨物チェック表</t>
    </r>
    <r>
      <rPr>
        <b/>
        <sz val="28"/>
        <color theme="1"/>
        <rFont val="ＭＳ Ｐゴシック"/>
        <family val="3"/>
        <charset val="128"/>
      </rPr>
      <t xml:space="preserve"> 　　　</t>
    </r>
    <r>
      <rPr>
        <b/>
        <sz val="18"/>
        <color theme="1"/>
        <rFont val="ＭＳ Ｐゴシック"/>
        <family val="3"/>
        <charset val="128"/>
      </rPr>
      <t>外国ユーザーリスト(大量破壊兵器)関連</t>
    </r>
    <rPh sb="28" eb="29">
      <t>ひょう</t>
    </rPh>
    <rPh sb="43" eb="47">
      <t>たいりょうはかい</t>
    </rPh>
    <rPh sb="47" eb="49">
      <t>へいき</t>
    </rPh>
    <phoneticPr fontId="79" type="Hiragana"/>
  </si>
  <si>
    <r>
      <t>理系の学問分野であるが、文系の学問分野に類しており、製造等技術を扱わない又は扱うような実験やフィールドワーク等がない研究である。
　　</t>
    </r>
    <r>
      <rPr>
        <sz val="12"/>
        <color rgb="FFFF0000"/>
        <rFont val="ＭＳ Ｐゴシック"/>
        <family val="3"/>
        <charset val="128"/>
      </rPr>
      <t>※農業経済学、人間工学、デザイン科学など専ら文系と同様の学問名を冠している学問分野が対象</t>
    </r>
  </si>
  <si>
    <r>
      <t>※</t>
    </r>
    <r>
      <rPr>
        <b/>
        <sz val="10"/>
        <color rgb="FFFF0000"/>
        <rFont val="ＭＳ Ｐゴシック"/>
        <family val="3"/>
        <charset val="128"/>
      </rPr>
      <t>②学内包括承認ルールを適用できない国</t>
    </r>
    <r>
      <rPr>
        <sz val="10"/>
        <color indexed="8"/>
        <rFont val="ＭＳ Ｐゴシック"/>
        <family val="3"/>
        <charset val="128"/>
      </rPr>
      <t>等があります。必ず</t>
    </r>
    <r>
      <rPr>
        <b/>
        <sz val="10"/>
        <color rgb="FFFF0000"/>
        <rFont val="ＭＳ Ｐゴシック"/>
        <family val="3"/>
        <charset val="128"/>
      </rPr>
      <t>別添「学内包括承認ルール」を参照して</t>
    </r>
    <r>
      <rPr>
        <sz val="10"/>
        <color indexed="8"/>
        <rFont val="ＭＳ Ｐゴシック"/>
        <family val="3"/>
        <charset val="128"/>
      </rPr>
      <t>ください。</t>
    </r>
    <rPh sb="12" eb="14">
      <t>テキヨウ</t>
    </rPh>
    <rPh sb="18" eb="19">
      <t>クニ</t>
    </rPh>
    <rPh sb="19" eb="20">
      <t>トウ</t>
    </rPh>
    <rPh sb="26" eb="27">
      <t>カナラ</t>
    </rPh>
    <rPh sb="28" eb="30">
      <t>ベッテン</t>
    </rPh>
    <rPh sb="42" eb="44">
      <t>サンショウ</t>
    </rPh>
    <phoneticPr fontId="20"/>
  </si>
  <si>
    <t xml:space="preserve">「部」による品目分類 </t>
    <phoneticPr fontId="79" type="Hiragana"/>
  </si>
  <si>
    <t>「類」による品目分類</t>
    <phoneticPr fontId="79" type="Hiragana"/>
  </si>
  <si>
    <t>様式１－１又は様式１－２の事前確認３②あるいは５②において、輸出する貨物又は提供する技術とリスト規制項目の関連性を概観する際の確認シートです。</t>
    <rPh sb="0" eb="2">
      <t>ヨウシキ</t>
    </rPh>
    <rPh sb="5" eb="6">
      <t>マタ</t>
    </rPh>
    <rPh sb="7" eb="9">
      <t>ヨウシキ</t>
    </rPh>
    <rPh sb="13" eb="15">
      <t>ジゼン</t>
    </rPh>
    <rPh sb="15" eb="17">
      <t>カクニン</t>
    </rPh>
    <rPh sb="30" eb="32">
      <t>ユシュツ</t>
    </rPh>
    <rPh sb="34" eb="36">
      <t>カモツ</t>
    </rPh>
    <rPh sb="36" eb="37">
      <t>マタ</t>
    </rPh>
    <rPh sb="38" eb="40">
      <t>テイキョウ</t>
    </rPh>
    <rPh sb="42" eb="44">
      <t>ギジュツ</t>
    </rPh>
    <rPh sb="48" eb="50">
      <t>キセイ</t>
    </rPh>
    <rPh sb="50" eb="52">
      <t>コウモク</t>
    </rPh>
    <rPh sb="53" eb="56">
      <t>カンレンセイ</t>
    </rPh>
    <rPh sb="57" eb="59">
      <t>ガイカン</t>
    </rPh>
    <rPh sb="61" eb="62">
      <t>サイ</t>
    </rPh>
    <rPh sb="63" eb="65">
      <t>カクニン</t>
    </rPh>
    <phoneticPr fontId="20"/>
  </si>
  <si>
    <t>参照の結果を右欄に記載し、様式１－１又は様式１－２の事前確認３②あるいは５②の設問に回答してください。</t>
    <rPh sb="0" eb="2">
      <t>サンショウ</t>
    </rPh>
    <rPh sb="3" eb="5">
      <t>ケッカ</t>
    </rPh>
    <rPh sb="6" eb="7">
      <t>ミギ</t>
    </rPh>
    <rPh sb="7" eb="8">
      <t>ラン</t>
    </rPh>
    <rPh sb="9" eb="11">
      <t>キサイ</t>
    </rPh>
    <rPh sb="13" eb="15">
      <t>ヨウシキ</t>
    </rPh>
    <rPh sb="18" eb="19">
      <t>マタ</t>
    </rPh>
    <rPh sb="20" eb="22">
      <t>ヨウシキ</t>
    </rPh>
    <rPh sb="26" eb="28">
      <t>ジゼン</t>
    </rPh>
    <rPh sb="28" eb="30">
      <t>カクニン</t>
    </rPh>
    <rPh sb="39" eb="41">
      <t>セツモン</t>
    </rPh>
    <rPh sb="42" eb="44">
      <t>カイトウ</t>
    </rPh>
    <phoneticPr fontId="20"/>
  </si>
  <si>
    <r>
      <rPr>
        <b/>
        <sz val="14"/>
        <rFont val="ＭＳ Ｐゴシック"/>
        <family val="3"/>
        <charset val="128"/>
      </rPr>
      <t>＜事前確認２</t>
    </r>
    <r>
      <rPr>
        <b/>
        <sz val="11"/>
        <rFont val="ＭＳ Ｐゴシック"/>
        <family val="3"/>
        <charset val="128"/>
      </rPr>
      <t>　</t>
    </r>
    <r>
      <rPr>
        <b/>
        <sz val="12"/>
        <rFont val="ＭＳ Ｐゴシック"/>
        <family val="3"/>
        <charset val="128"/>
      </rPr>
      <t>提供技術の有無及び学内包括承認ルールの確認　</t>
    </r>
    <r>
      <rPr>
        <b/>
        <sz val="14"/>
        <rFont val="ＭＳ Ｐゴシック"/>
        <family val="3"/>
        <charset val="128"/>
      </rPr>
      <t>＞</t>
    </r>
    <rPh sb="1" eb="3">
      <t>ジゼン</t>
    </rPh>
    <rPh sb="3" eb="5">
      <t>カクニン</t>
    </rPh>
    <rPh sb="7" eb="9">
      <t>テイキョウ</t>
    </rPh>
    <rPh sb="9" eb="11">
      <t>ギジュツ</t>
    </rPh>
    <rPh sb="12" eb="14">
      <t>ウム</t>
    </rPh>
    <rPh sb="14" eb="15">
      <t>オヨ</t>
    </rPh>
    <rPh sb="26" eb="28">
      <t>カクニン</t>
    </rPh>
    <phoneticPr fontId="20"/>
  </si>
  <si>
    <r>
      <rPr>
        <b/>
        <sz val="14"/>
        <rFont val="ＭＳ Ｐゴシック"/>
        <family val="3"/>
        <charset val="128"/>
        <scheme val="major"/>
      </rPr>
      <t>＜</t>
    </r>
    <r>
      <rPr>
        <b/>
        <sz val="14"/>
        <rFont val="ＭＳ Ｐゴシック"/>
        <family val="3"/>
        <charset val="128"/>
      </rPr>
      <t>事前確認３</t>
    </r>
    <r>
      <rPr>
        <b/>
        <sz val="11"/>
        <rFont val="ＭＳ Ｐゴシック"/>
        <family val="3"/>
        <charset val="128"/>
      </rPr>
      <t>　</t>
    </r>
    <r>
      <rPr>
        <b/>
        <sz val="12"/>
        <rFont val="ＭＳ Ｐゴシック"/>
        <family val="3"/>
        <charset val="128"/>
      </rPr>
      <t>キャッチオール規制に関する懸念情報の確認</t>
    </r>
    <r>
      <rPr>
        <b/>
        <sz val="11"/>
        <rFont val="ＭＳ Ｐゴシック"/>
        <family val="3"/>
        <charset val="128"/>
      </rPr>
      <t>　</t>
    </r>
    <r>
      <rPr>
        <b/>
        <sz val="14"/>
        <rFont val="ＭＳ Ｐゴシック"/>
        <family val="3"/>
        <charset val="128"/>
      </rPr>
      <t>＞</t>
    </r>
    <rPh sb="1" eb="3">
      <t>ジゼン</t>
    </rPh>
    <rPh sb="3" eb="5">
      <t>カクニン</t>
    </rPh>
    <rPh sb="14" eb="16">
      <t>キセイ</t>
    </rPh>
    <rPh sb="17" eb="18">
      <t>カン</t>
    </rPh>
    <rPh sb="20" eb="22">
      <t>ケネン</t>
    </rPh>
    <rPh sb="22" eb="24">
      <t>ジョウホウ</t>
    </rPh>
    <rPh sb="25" eb="27">
      <t>カクニン</t>
    </rPh>
    <phoneticPr fontId="20"/>
  </si>
  <si>
    <r>
      <t>(注)</t>
    </r>
    <r>
      <rPr>
        <b/>
        <sz val="12"/>
        <color rgb="FFFF0000"/>
        <rFont val="ＭＳ Ｐゴシック"/>
        <family val="3"/>
        <charset val="128"/>
      </rPr>
      <t>　</t>
    </r>
    <r>
      <rPr>
        <sz val="12"/>
        <color indexed="8"/>
        <rFont val="ＭＳ Ｐゴシック"/>
        <family val="3"/>
        <charset val="128"/>
      </rPr>
      <t>「製造等技術」については、前ページの【製造等技術】及び【製造等技術の規制範囲】を参照し、適切に判断してください。</t>
    </r>
    <rPh sb="5" eb="7">
      <t>セイゾウ</t>
    </rPh>
    <rPh sb="7" eb="8">
      <t>トウ</t>
    </rPh>
    <rPh sb="8" eb="10">
      <t>ギジュツ</t>
    </rPh>
    <rPh sb="17" eb="18">
      <t>ゼン</t>
    </rPh>
    <rPh sb="23" eb="25">
      <t>セイゾウ</t>
    </rPh>
    <rPh sb="25" eb="26">
      <t>トウ</t>
    </rPh>
    <rPh sb="26" eb="28">
      <t>ギジュツ</t>
    </rPh>
    <rPh sb="29" eb="30">
      <t>オヨ</t>
    </rPh>
    <rPh sb="32" eb="34">
      <t>セイゾウ</t>
    </rPh>
    <rPh sb="34" eb="35">
      <t>ナド</t>
    </rPh>
    <rPh sb="35" eb="37">
      <t>ギジュツ</t>
    </rPh>
    <rPh sb="38" eb="40">
      <t>キセイ</t>
    </rPh>
    <rPh sb="40" eb="42">
      <t>ハンイ</t>
    </rPh>
    <rPh sb="44" eb="46">
      <t>サンショウ</t>
    </rPh>
    <rPh sb="48" eb="50">
      <t>テキセツ</t>
    </rPh>
    <rPh sb="51" eb="53">
      <t>ハンダン</t>
    </rPh>
    <phoneticPr fontId="20"/>
  </si>
  <si>
    <r>
      <t>(注)</t>
    </r>
    <r>
      <rPr>
        <b/>
        <sz val="12"/>
        <color rgb="FFFF0000"/>
        <rFont val="ＭＳ Ｐゴシック"/>
        <family val="3"/>
        <charset val="128"/>
      </rPr>
      <t>　</t>
    </r>
    <r>
      <rPr>
        <sz val="12"/>
        <color indexed="8"/>
        <rFont val="ＭＳ Ｐゴシック"/>
        <family val="3"/>
        <charset val="128"/>
      </rPr>
      <t>「製造等技術」については、前ページの【製造等技術】及び【製造等技術の規制範囲】を参照し、適切に判断してください。</t>
    </r>
    <rPh sb="5" eb="7">
      <t>セイゾウ</t>
    </rPh>
    <rPh sb="7" eb="8">
      <t>トウ</t>
    </rPh>
    <rPh sb="8" eb="10">
      <t>ギジュツ</t>
    </rPh>
    <rPh sb="17" eb="18">
      <t>マエ</t>
    </rPh>
    <rPh sb="44" eb="46">
      <t>サンショウ</t>
    </rPh>
    <rPh sb="48" eb="50">
      <t>テキセツ</t>
    </rPh>
    <rPh sb="51" eb="53">
      <t>ハンダン</t>
    </rPh>
    <phoneticPr fontId="20"/>
  </si>
  <si>
    <r>
      <t>(注</t>
    </r>
    <r>
      <rPr>
        <sz val="12"/>
        <color rgb="FFFF0000"/>
        <rFont val="ＭＳ Ｐゴシック"/>
        <family val="3"/>
        <charset val="128"/>
      </rPr>
      <t>)</t>
    </r>
    <r>
      <rPr>
        <b/>
        <sz val="12"/>
        <color rgb="FFFF0000"/>
        <rFont val="ＭＳ Ｐゴシック"/>
        <family val="3"/>
        <charset val="128"/>
      </rPr>
      <t>　</t>
    </r>
    <r>
      <rPr>
        <sz val="12"/>
        <color indexed="8"/>
        <rFont val="ＭＳ Ｐゴシック"/>
        <family val="3"/>
        <charset val="128"/>
      </rPr>
      <t>「製造等技術」については、前ページの【製造等技術】及び【製造等技術の規制範囲】を参照し、適切に判断してください。</t>
    </r>
    <rPh sb="5" eb="7">
      <t>セイゾウ</t>
    </rPh>
    <rPh sb="7" eb="8">
      <t>トウ</t>
    </rPh>
    <rPh sb="8" eb="10">
      <t>ギジュツ</t>
    </rPh>
    <rPh sb="17" eb="18">
      <t>マエ</t>
    </rPh>
    <rPh sb="44" eb="46">
      <t>サンショウ</t>
    </rPh>
    <rPh sb="48" eb="50">
      <t>テキセツ</t>
    </rPh>
    <rPh sb="51" eb="53">
      <t>ハンダン</t>
    </rPh>
    <phoneticPr fontId="20"/>
  </si>
  <si>
    <r>
      <rPr>
        <sz val="11"/>
        <color theme="1"/>
        <rFont val="ＭＳ Ｐゴシック"/>
        <family val="3"/>
        <charset val="128"/>
      </rPr>
      <t>a</t>
    </r>
    <r>
      <rPr>
        <sz val="12"/>
        <color theme="1"/>
        <rFont val="ＭＳ Ｐゴシック"/>
        <family val="3"/>
        <charset val="128"/>
      </rPr>
      <t xml:space="preserve">
</t>
    </r>
    <r>
      <rPr>
        <sz val="11"/>
        <color theme="1"/>
        <rFont val="ＭＳ Ｐゴシック"/>
        <family val="3"/>
        <charset val="128"/>
      </rPr>
      <t>輸出する貨物が含まれる項目</t>
    </r>
    <phoneticPr fontId="79" type="Hiragana"/>
  </si>
  <si>
    <r>
      <t>a.</t>
    </r>
    <r>
      <rPr>
        <sz val="12"/>
        <color theme="1"/>
        <rFont val="ＭＳ Ｐゴシック"/>
        <family val="3"/>
        <charset val="128"/>
      </rPr>
      <t>保有の有無</t>
    </r>
    <phoneticPr fontId="79" type="Hiragana"/>
  </si>
  <si>
    <r>
      <rPr>
        <sz val="11"/>
        <color theme="1"/>
        <rFont val="ＭＳ Ｐゴシック"/>
        <family val="3"/>
        <charset val="128"/>
        <scheme val="minor"/>
      </rPr>
      <t>b</t>
    </r>
    <r>
      <rPr>
        <sz val="12"/>
        <color theme="1"/>
        <rFont val="ＭＳ Ｐゴシック"/>
        <family val="3"/>
        <charset val="128"/>
      </rPr>
      <t xml:space="preserve">
</t>
    </r>
    <r>
      <rPr>
        <sz val="11"/>
        <color theme="1"/>
        <rFont val="ＭＳ Ｐゴシック"/>
        <family val="3"/>
        <charset val="128"/>
      </rPr>
      <t>提供する技術が含まれる項目</t>
    </r>
    <phoneticPr fontId="79" type="Hiragana"/>
  </si>
  <si>
    <r>
      <t>当該提供技術が「リスト規制に該当する貨物の製造等」をするために「必要」もしくは「係る」技術となりうるか</t>
    </r>
    <r>
      <rPr>
        <sz val="12"/>
        <rFont val="ＭＳ Ｐゴシック"/>
        <family val="3"/>
        <charset val="128"/>
      </rPr>
      <t>、という観点から、別添「リスト規制項目確認表」と照合し、経済産業省HPの「貨物と技術の合体マトリクス表」で技術的な詳細を確認してご判断ください。
なお、この確認では、</t>
    </r>
    <r>
      <rPr>
        <b/>
        <sz val="12"/>
        <color rgb="FFFF0000"/>
        <rFont val="ＭＳ Ｐゴシック"/>
        <family val="3"/>
        <charset val="128"/>
      </rPr>
      <t>規制項目に「該当するかもしれない」程度で広めに判断し、「明らかに関連しない技術」と明言できない場合は「いいえ」を選択</t>
    </r>
    <r>
      <rPr>
        <b/>
        <sz val="12"/>
        <color theme="1"/>
        <rFont val="ＭＳ Ｐゴシック"/>
        <family val="3"/>
        <charset val="128"/>
      </rPr>
      <t>してください。（判断に迷うときはご相談ください。）　</t>
    </r>
    <r>
      <rPr>
        <b/>
        <sz val="12"/>
        <color rgb="FFFF0000"/>
        <rFont val="ＭＳ Ｐゴシック"/>
        <family val="3"/>
        <charset val="128"/>
      </rPr>
      <t>　　　</t>
    </r>
    <rPh sb="0" eb="2">
      <t>トウガイ</t>
    </rPh>
    <rPh sb="2" eb="4">
      <t>テイキョウ</t>
    </rPh>
    <rPh sb="4" eb="6">
      <t>ギジュツ</t>
    </rPh>
    <rPh sb="11" eb="13">
      <t>キセイ</t>
    </rPh>
    <rPh sb="14" eb="16">
      <t>ガイトウ</t>
    </rPh>
    <rPh sb="18" eb="20">
      <t>カモツ</t>
    </rPh>
    <rPh sb="21" eb="23">
      <t>セイゾウ</t>
    </rPh>
    <rPh sb="23" eb="24">
      <t>トウ</t>
    </rPh>
    <rPh sb="32" eb="34">
      <t>ヒツヨウ</t>
    </rPh>
    <rPh sb="40" eb="41">
      <t>カカ</t>
    </rPh>
    <rPh sb="43" eb="45">
      <t>ギジュツ</t>
    </rPh>
    <rPh sb="55" eb="57">
      <t>カンテン</t>
    </rPh>
    <rPh sb="75" eb="77">
      <t>ショウゴウ</t>
    </rPh>
    <rPh sb="101" eb="102">
      <t>ヒョウ</t>
    </rPh>
    <rPh sb="104" eb="106">
      <t>ギジュツ</t>
    </rPh>
    <rPh sb="106" eb="107">
      <t>テキ</t>
    </rPh>
    <rPh sb="108" eb="110">
      <t>ショウサイ</t>
    </rPh>
    <rPh sb="111" eb="113">
      <t>カクニン</t>
    </rPh>
    <rPh sb="129" eb="131">
      <t>カクニン</t>
    </rPh>
    <rPh sb="190" eb="192">
      <t>センタク</t>
    </rPh>
    <rPh sb="200" eb="202">
      <t>ハンダン</t>
    </rPh>
    <rPh sb="203" eb="204">
      <t>マヨ</t>
    </rPh>
    <rPh sb="209" eb="211">
      <t>ソウダン</t>
    </rPh>
    <phoneticPr fontId="20"/>
  </si>
  <si>
    <r>
      <t>この項目は、</t>
    </r>
    <r>
      <rPr>
        <b/>
        <sz val="12"/>
        <color rgb="FFFF0000"/>
        <rFont val="ＭＳ Ｐゴシック"/>
        <family val="3"/>
        <charset val="128"/>
      </rPr>
      <t>事前確認１①のbまたは</t>
    </r>
    <r>
      <rPr>
        <b/>
        <sz val="14"/>
        <color rgb="FFFF0000"/>
        <rFont val="ＭＳ Ｐゴシック"/>
        <family val="3"/>
        <charset val="128"/>
      </rPr>
      <t>c</t>
    </r>
    <r>
      <rPr>
        <b/>
        <sz val="12"/>
        <color rgb="FFFF0000"/>
        <rFont val="ＭＳ Ｐゴシック"/>
        <family val="3"/>
        <charset val="128"/>
      </rPr>
      <t xml:space="preserve"> が「はい」</t>
    </r>
    <r>
      <rPr>
        <b/>
        <sz val="12"/>
        <rFont val="ＭＳ Ｐゴシック"/>
        <family val="3"/>
        <charset val="128"/>
      </rPr>
      <t>、</t>
    </r>
    <r>
      <rPr>
        <b/>
        <sz val="12"/>
        <color rgb="FFFF0000"/>
        <rFont val="ＭＳ Ｐゴシック"/>
        <family val="3"/>
        <charset val="128"/>
      </rPr>
      <t>もしくは事前確認１②が「はい」で懸念区分が「通常兵器」組織である組織</t>
    </r>
    <r>
      <rPr>
        <b/>
        <sz val="12"/>
        <rFont val="ＭＳ Ｐゴシック"/>
        <family val="3"/>
        <charset val="128"/>
      </rPr>
      <t>の</t>
    </r>
    <r>
      <rPr>
        <b/>
        <sz val="12"/>
        <color rgb="FFFF0000"/>
        <rFont val="ＭＳ Ｐゴシック"/>
        <family val="3"/>
        <charset val="128"/>
      </rPr>
      <t>ひとつにでも該当するとき</t>
    </r>
    <r>
      <rPr>
        <b/>
        <sz val="12"/>
        <rFont val="ＭＳ Ｐゴシック"/>
        <family val="3"/>
        <charset val="128"/>
      </rPr>
      <t>に確認</t>
    </r>
    <r>
      <rPr>
        <sz val="12"/>
        <color theme="1"/>
        <rFont val="ＭＳ Ｐゴシック"/>
        <family val="3"/>
        <charset val="128"/>
      </rPr>
      <t xml:space="preserve">してください。 </t>
    </r>
    <rPh sb="2" eb="4">
      <t>コウモク</t>
    </rPh>
    <rPh sb="6" eb="8">
      <t>ジゼン</t>
    </rPh>
    <rPh sb="8" eb="10">
      <t>カクニン</t>
    </rPh>
    <rPh sb="57" eb="59">
      <t>ソシキ</t>
    </rPh>
    <rPh sb="66" eb="68">
      <t>ガイトウ</t>
    </rPh>
    <rPh sb="73" eb="75">
      <t>カクニン</t>
    </rPh>
    <phoneticPr fontId="20"/>
  </si>
  <si>
    <r>
      <t>下記の「16項(1)特定品目表」に掲載する貨物は、リスト規制に該当しないもののうち通常兵器の開発等に用いられるおそれが特に強いと指定された貨物です。
これらの貨物又はこれらの貨物に関する技術を、旧ホワイト国以外の全ての国及び外国ユーザーリスト掲載法人等と取引する際には、相手先等における通常兵器の開発等を助長することがないよう、特に一般国 (旧ホワイト国、懸念国（イラン・イラク・北朝鮮）及び国連武器禁輸国・地域を除く国・地域) からの流出 (迂回) 懸念も含め、用途及び需要者の確認をより一層慎重に行う必要があります。
なお、この確認は＜事前確認１＞の①仕向地の確認において</t>
    </r>
    <r>
      <rPr>
        <b/>
        <sz val="18"/>
        <color rgb="FFFF0000"/>
        <rFont val="ＭＳ Ｐゴシック"/>
        <family val="3"/>
        <charset val="128"/>
      </rPr>
      <t>b 懸念国及び国連武器禁輸国</t>
    </r>
    <r>
      <rPr>
        <b/>
        <sz val="18"/>
        <color theme="1"/>
        <rFont val="ＭＳ Ｐゴシック"/>
        <family val="3"/>
        <charset val="128"/>
      </rPr>
      <t>又は</t>
    </r>
    <r>
      <rPr>
        <b/>
        <sz val="18"/>
        <color rgb="FFFF0000"/>
        <rFont val="ＭＳ Ｐゴシック"/>
        <family val="3"/>
        <charset val="128"/>
      </rPr>
      <t>c 一般国</t>
    </r>
    <r>
      <rPr>
        <b/>
        <sz val="18"/>
        <color theme="1"/>
        <rFont val="ＭＳ Ｐゴシック"/>
        <family val="3"/>
        <charset val="128"/>
      </rPr>
      <t>、②外国ユーザーリストの確認において</t>
    </r>
    <r>
      <rPr>
        <b/>
        <sz val="18"/>
        <color rgb="FFFF0000"/>
        <rFont val="ＭＳ Ｐゴシック"/>
        <family val="3"/>
        <charset val="128"/>
      </rPr>
      <t>外国ユーザーリスト(通常兵器)</t>
    </r>
    <r>
      <rPr>
        <b/>
        <sz val="18"/>
        <color theme="1"/>
        <rFont val="ＭＳ Ｐゴシック"/>
        <family val="3"/>
        <charset val="128"/>
      </rPr>
      <t xml:space="preserve"> のひとつにでも該当となったときに確認を行います。</t>
    </r>
    <rPh sb="297" eb="299">
      <t>ぶき</t>
    </rPh>
    <phoneticPr fontId="79" type="Hiragana"/>
  </si>
  <si>
    <r>
      <t>下表に掲載する貨物は、リスト規制に該当しないもののうち通常兵器等の開発等に用いられるおそれが特に強い貨物の例です。
これらの貨物を輸出又はこれらの貨物に関する技術を提供する際には、懸念相手先等における兵器等の開発等を助長することがないよう、用途・需要者の確認を特に慎重に行う必要があります。
なお、この確認は＜事前確認１＞の①仕向地において</t>
    </r>
    <r>
      <rPr>
        <b/>
        <sz val="20"/>
        <color rgb="FFFF0000"/>
        <rFont val="ＭＳ Ｐゴシック"/>
        <family val="3"/>
        <charset val="128"/>
      </rPr>
      <t>b 懸念国及び国連武器禁輸国</t>
    </r>
    <r>
      <rPr>
        <b/>
        <sz val="20"/>
        <color theme="1"/>
        <rFont val="ＭＳ Ｐゴシック"/>
        <family val="3"/>
        <charset val="128"/>
      </rPr>
      <t>又は②外国ユーザーリストにおいて</t>
    </r>
    <r>
      <rPr>
        <b/>
        <sz val="20"/>
        <color rgb="FFFF0000"/>
        <rFont val="ＭＳ Ｐゴシック"/>
        <family val="3"/>
        <charset val="128"/>
      </rPr>
      <t xml:space="preserve">外国ユーザーリスト(通常兵器) </t>
    </r>
    <r>
      <rPr>
        <b/>
        <sz val="20"/>
        <color theme="1"/>
        <rFont val="ＭＳ Ｐゴシック"/>
        <family val="3"/>
        <charset val="128"/>
      </rPr>
      <t>のひとつにでも該当となったときに確認を行います。</t>
    </r>
    <rPh sb="1" eb="2">
      <t>ヒョウ</t>
    </rPh>
    <rPh sb="27" eb="29">
      <t>ツウジョウ</t>
    </rPh>
    <rPh sb="137" eb="139">
      <t>ヒツヨウ</t>
    </rPh>
    <rPh sb="179" eb="181">
      <t>ブキ</t>
    </rPh>
    <phoneticPr fontId="20"/>
  </si>
  <si>
    <t>下表項目の確認結果を記録してください。判断に迷うときはご相談ください。</t>
    <rPh sb="0" eb="2">
      <t>カヒョウ</t>
    </rPh>
    <rPh sb="2" eb="3">
      <t>コウ</t>
    </rPh>
    <rPh sb="3" eb="4">
      <t>モク</t>
    </rPh>
    <rPh sb="5" eb="7">
      <t>カクニン</t>
    </rPh>
    <rPh sb="7" eb="9">
      <t>ケッカ</t>
    </rPh>
    <rPh sb="10" eb="12">
      <t>キロク</t>
    </rPh>
    <rPh sb="19" eb="21">
      <t>ハンダン</t>
    </rPh>
    <rPh sb="22" eb="23">
      <t>マヨ</t>
    </rPh>
    <rPh sb="28" eb="30">
      <t>ソウダン</t>
    </rPh>
    <phoneticPr fontId="20"/>
  </si>
  <si>
    <t>関連する「項番」「項目」が無い</t>
    <phoneticPr fontId="79" type="Hiragana"/>
  </si>
  <si>
    <r>
      <t>　「</t>
    </r>
    <r>
      <rPr>
        <b/>
        <sz val="12"/>
        <color rgb="FFFF0000"/>
        <rFont val="ＭＳ Ｐゴシック"/>
        <family val="3"/>
        <charset val="128"/>
        <scheme val="minor"/>
      </rPr>
      <t>はい</t>
    </r>
    <r>
      <rPr>
        <sz val="12"/>
        <color theme="1"/>
        <rFont val="ＭＳ Ｐゴシック"/>
        <family val="3"/>
        <charset val="128"/>
      </rPr>
      <t>」を選択　</t>
    </r>
    <rPh sb="6" eb="8">
      <t>センタク</t>
    </rPh>
    <phoneticPr fontId="20"/>
  </si>
  <si>
    <t>関連する「項番」はあるが、「項目」が無い</t>
    <phoneticPr fontId="79" type="Hiragana"/>
  </si>
  <si>
    <r>
      <t>　「</t>
    </r>
    <r>
      <rPr>
        <b/>
        <sz val="12"/>
        <color rgb="FFFF0000"/>
        <rFont val="ＭＳ Ｐゴシック"/>
        <family val="3"/>
        <charset val="128"/>
      </rPr>
      <t>いいえ</t>
    </r>
    <r>
      <rPr>
        <sz val="12"/>
        <color theme="1"/>
        <rFont val="ＭＳ Ｐゴシック"/>
        <family val="3"/>
        <charset val="128"/>
      </rPr>
      <t>」を選択</t>
    </r>
    <r>
      <rPr>
        <sz val="12"/>
        <color theme="1"/>
        <rFont val="ＭＳ Ｐゴシック"/>
        <family val="3"/>
        <charset val="128"/>
        <scheme val="minor"/>
      </rPr>
      <t>、本部確認。提供技術の概要説明書に非該当である理由を記載。</t>
    </r>
    <rPh sb="7" eb="9">
      <t>センタク</t>
    </rPh>
    <rPh sb="10" eb="14">
      <t>ホンブカクニン</t>
    </rPh>
    <rPh sb="15" eb="19">
      <t>テイキョウギジュツ</t>
    </rPh>
    <rPh sb="20" eb="25">
      <t>ガイヨウセツメイショ</t>
    </rPh>
    <rPh sb="26" eb="29">
      <t>ヒガイトウ</t>
    </rPh>
    <rPh sb="32" eb="34">
      <t>リユウ</t>
    </rPh>
    <rPh sb="35" eb="37">
      <t>キサイ</t>
    </rPh>
    <phoneticPr fontId="20"/>
  </si>
  <si>
    <r>
      <t>関連する「項番」と「項目」(貨物名)があり、</t>
    </r>
    <r>
      <rPr>
        <sz val="12"/>
        <color rgb="FFFF0000"/>
        <rFont val="ＭＳ Ｐゴシック"/>
        <family val="3"/>
        <charset val="128"/>
      </rPr>
      <t>省令の定める仕様に</t>
    </r>
    <r>
      <rPr>
        <b/>
        <sz val="12"/>
        <color rgb="FFFF0000"/>
        <rFont val="ＭＳ Ｐゴシック"/>
        <family val="3"/>
        <charset val="128"/>
      </rPr>
      <t>該当</t>
    </r>
    <r>
      <rPr>
        <sz val="12"/>
        <color rgb="FFFF0000"/>
        <rFont val="ＭＳ Ｐゴシック"/>
        <family val="3"/>
        <charset val="128"/>
      </rPr>
      <t>した。</t>
    </r>
    <rPh sb="0" eb="2">
      <t>カンレン</t>
    </rPh>
    <rPh sb="5" eb="6">
      <t>コウ</t>
    </rPh>
    <rPh sb="6" eb="7">
      <t>バン</t>
    </rPh>
    <rPh sb="10" eb="12">
      <t>コウモク</t>
    </rPh>
    <rPh sb="14" eb="16">
      <t>カモツ</t>
    </rPh>
    <rPh sb="16" eb="17">
      <t>メイ</t>
    </rPh>
    <rPh sb="31" eb="33">
      <t>ガイトウ</t>
    </rPh>
    <phoneticPr fontId="20"/>
  </si>
  <si>
    <r>
      <t>　</t>
    </r>
    <r>
      <rPr>
        <b/>
        <sz val="12"/>
        <color rgb="FFFF0000"/>
        <rFont val="ＭＳ Ｐゴシック"/>
        <family val="3"/>
        <charset val="128"/>
      </rPr>
      <t>様式２－２作成に切替え</t>
    </r>
    <rPh sb="1" eb="3">
      <t>ようしき</t>
    </rPh>
    <rPh sb="6" eb="8">
      <t>さくせい</t>
    </rPh>
    <rPh sb="9" eb="10">
      <t>き</t>
    </rPh>
    <rPh sb="10" eb="11">
      <t>か</t>
    </rPh>
    <phoneticPr fontId="79" type="Hiragana"/>
  </si>
  <si>
    <r>
      <t>関連する</t>
    </r>
    <r>
      <rPr>
        <sz val="12"/>
        <rFont val="ＭＳ Ｐゴシック"/>
        <family val="3"/>
        <charset val="128"/>
        <scheme val="minor"/>
      </rPr>
      <t>「項番」と「項</t>
    </r>
    <r>
      <rPr>
        <sz val="12"/>
        <color theme="1"/>
        <rFont val="ＭＳ Ｐゴシック"/>
        <family val="3"/>
        <scheme val="minor"/>
      </rPr>
      <t>目」(貨物名)はあるが、</t>
    </r>
    <r>
      <rPr>
        <sz val="12"/>
        <color rgb="FFFF0000"/>
        <rFont val="ＭＳ Ｐゴシック"/>
        <family val="3"/>
        <charset val="128"/>
      </rPr>
      <t>省令の定める仕様に該当しない</t>
    </r>
    <r>
      <rPr>
        <sz val="12"/>
        <color theme="1"/>
        <rFont val="ＭＳ Ｐゴシック"/>
        <family val="3"/>
        <charset val="128"/>
      </rPr>
      <t>。</t>
    </r>
    <rPh sb="5" eb="7">
      <t>コウバン</t>
    </rPh>
    <rPh sb="14" eb="16">
      <t>カモツ</t>
    </rPh>
    <rPh sb="16" eb="17">
      <t>メイ</t>
    </rPh>
    <phoneticPr fontId="20"/>
  </si>
  <si>
    <t>https://www.meti.go.jp/policy/anpo/law00.html#userlist</t>
    <phoneticPr fontId="20"/>
  </si>
  <si>
    <r>
      <t>イのbで該当</t>
    </r>
    <r>
      <rPr>
        <b/>
        <sz val="16"/>
        <color theme="1"/>
        <rFont val="ＭＳ Ｐゴシック"/>
        <family val="3"/>
        <charset val="128"/>
      </rPr>
      <t xml:space="preserve">となったときは、該当となった品目の
</t>
    </r>
    <r>
      <rPr>
        <b/>
        <sz val="16"/>
        <color rgb="FFFF0000"/>
        <rFont val="ＭＳ Ｐゴシック"/>
        <family val="3"/>
        <charset val="128"/>
      </rPr>
      <t>HSコードを「要記入」の欄に上書き記載</t>
    </r>
    <r>
      <rPr>
        <b/>
        <sz val="16"/>
        <color theme="1"/>
        <rFont val="ＭＳ Ｐゴシック"/>
        <family val="3"/>
        <charset val="128"/>
      </rPr>
      <t>してください。</t>
    </r>
    <rPh sb="4" eb="6">
      <t>がいとう</t>
    </rPh>
    <rPh sb="31" eb="34">
      <t>ようきにゅう</t>
    </rPh>
    <rPh sb="36" eb="37">
      <t>らん</t>
    </rPh>
    <rPh sb="38" eb="40">
      <t>うわが</t>
    </rPh>
    <phoneticPr fontId="79" type="Hiragana"/>
  </si>
  <si>
    <t>Ver.20260202</t>
    <phoneticPr fontId="20"/>
  </si>
  <si>
    <r>
      <t xml:space="preserve"> は原則として別添のワークシート等から</t>
    </r>
    <r>
      <rPr>
        <b/>
        <sz val="12"/>
        <color rgb="FFFF0000"/>
        <rFont val="ＭＳ Ｐゴシック"/>
        <family val="3"/>
        <charset val="128"/>
      </rPr>
      <t>転記されます。</t>
    </r>
    <rPh sb="2" eb="4">
      <t>ゲンソク</t>
    </rPh>
    <rPh sb="7" eb="9">
      <t>ベッテン</t>
    </rPh>
    <rPh sb="16" eb="17">
      <t>トウ</t>
    </rPh>
    <rPh sb="19" eb="21">
      <t>テンキ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</si>
</sst>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quot;年&quot;m&quot;月&quot;;@"/>
    <numFmt numFmtId="178" formatCode="0_ "/>
  </numFmts>
  <fonts count="165"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scheme val="minor"/>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Ｐゴシック"/>
      <family val="3"/>
    </font>
    <font>
      <sz val="12"/>
      <name val="ＭＳ Ｐゴシック"/>
      <family val="3"/>
      <scheme val="minor"/>
    </font>
    <font>
      <sz val="12"/>
      <color theme="1"/>
      <name val="ＭＳ Ｐゴシック"/>
      <family val="3"/>
      <scheme val="minor"/>
    </font>
    <font>
      <b/>
      <sz val="16"/>
      <name val="ＭＳ Ｐゴシック"/>
      <family val="3"/>
      <scheme val="major"/>
    </font>
    <font>
      <b/>
      <sz val="14"/>
      <name val="ＭＳ Ｐゴシック"/>
      <family val="3"/>
      <scheme val="major"/>
    </font>
    <font>
      <b/>
      <sz val="14"/>
      <color rgb="FFFF0000"/>
      <name val="ＭＳ Ｐゴシック"/>
      <family val="3"/>
    </font>
    <font>
      <b/>
      <sz val="11"/>
      <name val="ＭＳ Ｐゴシック"/>
      <family val="3"/>
      <scheme val="major"/>
    </font>
    <font>
      <u/>
      <sz val="12"/>
      <name val="ＭＳ Ｐゴシック"/>
      <family val="3"/>
    </font>
    <font>
      <u/>
      <sz val="12"/>
      <color theme="1"/>
      <name val="ＭＳ Ｐゴシック"/>
      <family val="3"/>
    </font>
    <font>
      <b/>
      <sz val="14"/>
      <color indexed="8"/>
      <name val="ＭＳ Ｐゴシック"/>
      <family val="3"/>
    </font>
    <font>
      <b/>
      <sz val="12"/>
      <name val="ＭＳ Ｐゴシック"/>
      <family val="3"/>
      <scheme val="major"/>
    </font>
    <font>
      <b/>
      <sz val="12"/>
      <color theme="1"/>
      <name val="ＭＳ Ｐゴシック"/>
      <family val="3"/>
    </font>
    <font>
      <b/>
      <sz val="14"/>
      <color theme="1"/>
      <name val="ＭＳ Ｐゴシック"/>
      <family val="3"/>
      <scheme val="minor"/>
    </font>
    <font>
      <b/>
      <sz val="16"/>
      <color indexed="8"/>
      <name val="ＭＳ Ｐゴシック"/>
      <family val="3"/>
    </font>
    <font>
      <sz val="12"/>
      <color indexed="8"/>
      <name val="ＭＳ Ｐゴシック"/>
      <family val="3"/>
    </font>
    <font>
      <b/>
      <sz val="11"/>
      <color rgb="FFFF0000"/>
      <name val="ＭＳ Ｐゴシック"/>
      <family val="3"/>
    </font>
    <font>
      <sz val="14"/>
      <color indexed="8"/>
      <name val="ＭＳ Ｐゴシック"/>
      <family val="3"/>
    </font>
    <font>
      <sz val="14"/>
      <name val="ＭＳ Ｐゴシック"/>
      <family val="3"/>
      <scheme val="minor"/>
    </font>
    <font>
      <b/>
      <sz val="18"/>
      <color theme="3" tint="0.39997558519241921"/>
      <name val="ＭＳ Ｐゴシック"/>
      <family val="3"/>
    </font>
    <font>
      <b/>
      <sz val="12"/>
      <color indexed="8"/>
      <name val="ＭＳ Ｐゴシック"/>
      <family val="3"/>
    </font>
    <font>
      <sz val="12"/>
      <color theme="0" tint="-0.249977111117893"/>
      <name val="ＭＳ Ｐゴシック"/>
      <family val="3"/>
    </font>
    <font>
      <sz val="13"/>
      <name val="ＭＳ Ｐゴシック"/>
      <family val="3"/>
      <scheme val="minor"/>
    </font>
    <font>
      <sz val="18"/>
      <color theme="3" tint="0.39997558519241921"/>
      <name val="ＭＳ Ｐゴシック"/>
      <family val="3"/>
      <scheme val="minor"/>
    </font>
    <font>
      <sz val="14"/>
      <color theme="1"/>
      <name val="ＭＳ Ｐゴシック"/>
      <family val="3"/>
      <scheme val="minor"/>
    </font>
    <font>
      <b/>
      <sz val="10"/>
      <color rgb="FFFF0000"/>
      <name val="ＭＳ Ｐゴシック"/>
      <family val="3"/>
      <scheme val="major"/>
    </font>
    <font>
      <b/>
      <sz val="12"/>
      <color rgb="FFFF0000"/>
      <name val="ＭＳ Ｐゴシック"/>
      <family val="3"/>
    </font>
    <font>
      <u/>
      <sz val="12"/>
      <color indexed="8"/>
      <name val="ＭＳ Ｐゴシック"/>
      <family val="3"/>
      <scheme val="major"/>
    </font>
    <font>
      <b/>
      <sz val="14"/>
      <color theme="0" tint="-0.34998626667073579"/>
      <name val="ＭＳ Ｐゴシック"/>
      <family val="3"/>
      <scheme val="major"/>
    </font>
    <font>
      <sz val="10"/>
      <color theme="0" tint="-0.34998626667073579"/>
      <name val="ＭＳ Ｐゴシック"/>
      <family val="3"/>
    </font>
    <font>
      <b/>
      <sz val="12"/>
      <color theme="4" tint="-0.249977111117893"/>
      <name val="ＭＳ Ｐゴシック"/>
      <family val="3"/>
    </font>
    <font>
      <sz val="11"/>
      <color theme="0" tint="-0.34998626667073579"/>
      <name val="ＭＳ Ｐゴシック"/>
      <family val="3"/>
      <scheme val="major"/>
    </font>
    <font>
      <u/>
      <sz val="11"/>
      <name val="ＭＳ Ｐゴシック"/>
      <family val="3"/>
      <scheme val="major"/>
    </font>
    <font>
      <u/>
      <sz val="11"/>
      <color indexed="8"/>
      <name val="ＭＳ Ｐゴシック"/>
      <family val="3"/>
      <scheme val="major"/>
    </font>
    <font>
      <sz val="14"/>
      <color theme="1"/>
      <name val="ＭＳ ゴシック"/>
      <family val="3"/>
    </font>
    <font>
      <sz val="10"/>
      <color rgb="FF000000"/>
      <name val="ＭＳ Ｐゴシック"/>
      <family val="3"/>
    </font>
    <font>
      <sz val="10"/>
      <name val="ＭＳ Ｐゴシック"/>
      <family val="3"/>
      <scheme val="major"/>
    </font>
    <font>
      <b/>
      <sz val="11"/>
      <color theme="1"/>
      <name val="ＭＳ Ｐゴシック"/>
      <family val="3"/>
    </font>
    <font>
      <sz val="12"/>
      <color theme="1"/>
      <name val="ＭＳ ゴシック"/>
      <family val="3"/>
    </font>
    <font>
      <sz val="20"/>
      <color theme="3" tint="0.39997558519241921"/>
      <name val="ＭＳ Ｐゴシック"/>
      <family val="3"/>
      <scheme val="minor"/>
    </font>
    <font>
      <sz val="11"/>
      <color rgb="FFFF0000"/>
      <name val="ＭＳ Ｐゴシック"/>
      <family val="3"/>
      <scheme val="major"/>
    </font>
    <font>
      <sz val="18"/>
      <name val="ＭＳ Ｐゴシック"/>
      <family val="3"/>
    </font>
    <font>
      <b/>
      <sz val="16"/>
      <color rgb="FFFF0000"/>
      <name val="ＭＳ Ｐゴシック"/>
      <family val="3"/>
      <scheme val="minor"/>
    </font>
    <font>
      <sz val="10"/>
      <color rgb="FFFF0000"/>
      <name val="ＭＳ Ｐゴシック"/>
      <family val="3"/>
    </font>
    <font>
      <b/>
      <sz val="11"/>
      <color theme="0" tint="-0.34998626667073579"/>
      <name val="ＭＳ Ｐゴシック"/>
      <family val="3"/>
      <scheme val="major"/>
    </font>
    <font>
      <sz val="10"/>
      <color indexed="8"/>
      <name val="ＭＳ Ｐゴシック"/>
      <family val="3"/>
      <scheme val="major"/>
    </font>
    <font>
      <sz val="9"/>
      <name val="ＭＳ Ｐゴシック"/>
      <family val="3"/>
      <scheme val="major"/>
    </font>
    <font>
      <sz val="11"/>
      <color rgb="FFFF66FF"/>
      <name val="ＭＳ Ｐゴシック"/>
      <family val="3"/>
      <scheme val="major"/>
    </font>
    <font>
      <sz val="11"/>
      <color theme="1"/>
      <name val="ＭＳ ゴシック"/>
      <family val="3"/>
    </font>
    <font>
      <sz val="14"/>
      <color rgb="FFFF0000"/>
      <name val="ＭＳ Ｐゴシック"/>
      <family val="3"/>
    </font>
    <font>
      <sz val="16"/>
      <color indexed="8"/>
      <name val="ＭＳ Ｐゴシック"/>
      <family val="3"/>
    </font>
    <font>
      <sz val="16"/>
      <color rgb="FFFF0000"/>
      <name val="ＭＳ Ｐゴシック"/>
      <family val="3"/>
    </font>
    <font>
      <b/>
      <sz val="22"/>
      <color indexed="8"/>
      <name val="ＭＳ Ｐゴシック"/>
      <family val="3"/>
    </font>
    <font>
      <b/>
      <sz val="16"/>
      <color theme="3" tint="0.39997558519241921"/>
      <name val="ＭＳ Ｐゴシック"/>
      <family val="3"/>
    </font>
    <font>
      <b/>
      <sz val="20"/>
      <color indexed="8"/>
      <name val="ＭＳ Ｐゴシック"/>
      <family val="3"/>
    </font>
    <font>
      <sz val="12"/>
      <color rgb="FFFF0000"/>
      <name val="ＭＳ Ｐゴシック"/>
      <family val="3"/>
      <scheme val="minor"/>
    </font>
    <font>
      <sz val="20"/>
      <color indexed="8"/>
      <name val="ＭＳ Ｐゴシック"/>
      <family val="3"/>
    </font>
    <font>
      <sz val="22"/>
      <color indexed="8"/>
      <name val="ＭＳ Ｐゴシック"/>
      <family val="3"/>
    </font>
    <font>
      <sz val="22"/>
      <color rgb="FFFF0000"/>
      <name val="ＭＳ Ｐゴシック"/>
      <family val="3"/>
      <scheme val="minor"/>
    </font>
    <font>
      <sz val="6"/>
      <name val="游ゴシック"/>
      <family val="3"/>
    </font>
    <font>
      <sz val="10"/>
      <color theme="1"/>
      <name val="ＭＳ Ｐゴシック"/>
      <family val="3"/>
      <scheme val="minor"/>
    </font>
    <font>
      <b/>
      <sz val="24"/>
      <color theme="1"/>
      <name val="ＭＳ Ｐゴシック"/>
      <family val="3"/>
    </font>
    <font>
      <u/>
      <sz val="12"/>
      <color theme="10"/>
      <name val="ＭＳ Ｐゴシック"/>
      <family val="3"/>
    </font>
    <font>
      <b/>
      <sz val="20"/>
      <color theme="1"/>
      <name val="ＭＳ Ｐゴシック"/>
      <family val="3"/>
    </font>
    <font>
      <b/>
      <sz val="16"/>
      <color theme="1"/>
      <name val="ＭＳ Ｐゴシック"/>
      <family val="3"/>
      <scheme val="minor"/>
    </font>
    <font>
      <b/>
      <u/>
      <sz val="14"/>
      <color rgb="FFFF0000"/>
      <name val="ＭＳ Ｐゴシック"/>
      <family val="3"/>
    </font>
    <font>
      <b/>
      <sz val="20"/>
      <color rgb="FFFF0000"/>
      <name val="ＭＳ Ｐゴシック"/>
      <family val="3"/>
      <scheme val="minor"/>
    </font>
    <font>
      <b/>
      <sz val="28"/>
      <color theme="1"/>
      <name val="ＭＳ Ｐゴシック"/>
      <family val="3"/>
    </font>
    <font>
      <sz val="18"/>
      <color theme="1"/>
      <name val="ＭＳ Ｐゴシック"/>
      <family val="3"/>
      <scheme val="minor"/>
    </font>
    <font>
      <sz val="20"/>
      <color theme="1"/>
      <name val="ＭＳ Ｐゴシック"/>
      <family val="3"/>
      <scheme val="minor"/>
    </font>
    <font>
      <b/>
      <sz val="18"/>
      <color rgb="FFFF0000"/>
      <name val="ＭＳ Ｐゴシック"/>
      <family val="3"/>
      <scheme val="minor"/>
    </font>
    <font>
      <b/>
      <sz val="20"/>
      <name val="ＭＳ Ｐゴシック"/>
      <family val="3"/>
    </font>
    <font>
      <b/>
      <sz val="18"/>
      <color theme="1"/>
      <name val="ＭＳ Ｐゴシック"/>
      <family val="3"/>
    </font>
    <font>
      <sz val="11"/>
      <color rgb="FF000000"/>
      <name val="Meiryo UI"/>
      <family val="3"/>
    </font>
    <font>
      <sz val="16"/>
      <color theme="1"/>
      <name val="ＭＳ Ｐゴシック"/>
      <family val="3"/>
      <scheme val="minor"/>
    </font>
    <font>
      <b/>
      <sz val="36"/>
      <color theme="1"/>
      <name val="ＭＳ Ｐゴシック"/>
      <family val="3"/>
    </font>
    <font>
      <sz val="18"/>
      <color indexed="8"/>
      <name val="ＭＳ Ｐゴシック"/>
      <family val="3"/>
    </font>
    <font>
      <sz val="24"/>
      <color theme="1"/>
      <name val="ＭＳ Ｐゴシック"/>
      <family val="3"/>
    </font>
    <font>
      <b/>
      <sz val="30"/>
      <color theme="1"/>
      <name val="ＭＳ Ｐゴシック"/>
      <family val="3"/>
    </font>
    <font>
      <b/>
      <sz val="20"/>
      <color theme="3" tint="0.39997558519241921"/>
      <name val="ＭＳ Ｐゴシック"/>
      <family val="3"/>
    </font>
    <font>
      <sz val="18"/>
      <color rgb="FFFF0000"/>
      <name val="ＭＳ Ｐゴシック"/>
      <family val="3"/>
      <scheme val="minor"/>
    </font>
    <font>
      <b/>
      <sz val="22"/>
      <color theme="1"/>
      <name val="ＭＳ Ｐゴシック"/>
      <family val="3"/>
      <scheme val="minor"/>
    </font>
    <font>
      <sz val="11"/>
      <color indexed="8"/>
      <name val="ＭＳ Ｐゴシック"/>
      <family val="3"/>
      <charset val="128"/>
    </font>
    <font>
      <sz val="10"/>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sz val="12"/>
      <color theme="1"/>
      <name val="ＭＳ Ｐゴシック"/>
      <family val="3"/>
      <charset val="128"/>
    </font>
    <font>
      <b/>
      <sz val="14"/>
      <color rgb="FFFF0000"/>
      <name val="ＭＳ Ｐゴシック"/>
      <family val="3"/>
      <charset val="128"/>
    </font>
    <font>
      <b/>
      <sz val="11"/>
      <color rgb="FFFF0000"/>
      <name val="ＭＳ Ｐゴシック"/>
      <family val="3"/>
      <charset val="128"/>
    </font>
    <font>
      <sz val="12"/>
      <color theme="1"/>
      <name val="ＭＳ Ｐゴシック"/>
      <family val="3"/>
      <charset val="128"/>
    </font>
    <font>
      <b/>
      <sz val="14"/>
      <color indexed="8"/>
      <name val="ＭＳ Ｐゴシック"/>
      <family val="3"/>
      <charset val="128"/>
    </font>
    <font>
      <sz val="14"/>
      <color indexed="8"/>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sz val="11"/>
      <name val="ＭＳ Ｐゴシック"/>
      <family val="3"/>
      <charset val="128"/>
    </font>
    <font>
      <sz val="11"/>
      <color theme="1"/>
      <name val="ＭＳ Ｐゴシック"/>
      <family val="3"/>
      <charset val="128"/>
    </font>
    <font>
      <sz val="12"/>
      <name val="ＭＳ Ｐゴシック"/>
      <family val="3"/>
      <charset val="128"/>
    </font>
    <font>
      <b/>
      <sz val="16"/>
      <name val="ＭＳ Ｐゴシック"/>
      <family val="3"/>
      <charset val="128"/>
    </font>
    <font>
      <b/>
      <sz val="24"/>
      <color theme="1"/>
      <name val="ＭＳ Ｐゴシック"/>
      <family val="3"/>
      <charset val="128"/>
    </font>
    <font>
      <b/>
      <sz val="11"/>
      <name val="ＭＳ Ｐゴシック"/>
      <family val="3"/>
      <charset val="128"/>
    </font>
    <font>
      <b/>
      <sz val="11"/>
      <color theme="1"/>
      <name val="ＭＳ Ｐゴシック"/>
      <family val="3"/>
      <charset val="128"/>
    </font>
    <font>
      <sz val="12"/>
      <color indexed="8"/>
      <name val="ＭＳ Ｐゴシック"/>
      <family val="3"/>
      <charset val="128"/>
    </font>
    <font>
      <b/>
      <sz val="12"/>
      <color indexed="8"/>
      <name val="ＭＳ Ｐゴシック"/>
      <family val="3"/>
      <charset val="128"/>
    </font>
    <font>
      <b/>
      <sz val="11"/>
      <color indexed="8"/>
      <name val="ＭＳ Ｐゴシック"/>
      <family val="3"/>
      <charset val="128"/>
    </font>
    <font>
      <b/>
      <sz val="16"/>
      <color theme="1"/>
      <name val="ＭＳ Ｐゴシック"/>
      <family val="3"/>
      <charset val="128"/>
    </font>
    <font>
      <b/>
      <sz val="16"/>
      <color rgb="FFFF0000"/>
      <name val="ＭＳ Ｐゴシック"/>
      <family val="3"/>
      <charset val="128"/>
    </font>
    <font>
      <sz val="11"/>
      <color rgb="FFFF0000"/>
      <name val="ＭＳ Ｐゴシック"/>
      <family val="3"/>
      <charset val="128"/>
    </font>
    <font>
      <b/>
      <sz val="11"/>
      <color theme="0" tint="-0.249977111117893"/>
      <name val="ＭＳ Ｐゴシック"/>
      <family val="3"/>
      <charset val="128"/>
    </font>
    <font>
      <b/>
      <sz val="20"/>
      <color theme="1"/>
      <name val="ＭＳ Ｐゴシック"/>
      <family val="3"/>
      <charset val="128"/>
    </font>
    <font>
      <sz val="11"/>
      <color rgb="FF000000"/>
      <name val="ＭＳ Ｐゴシック"/>
      <family val="3"/>
      <charset val="128"/>
    </font>
    <font>
      <sz val="11"/>
      <color rgb="FF000000"/>
      <name val="Microsoft YaHei UI"/>
      <family val="2"/>
      <charset val="134"/>
    </font>
    <font>
      <sz val="18"/>
      <color theme="3" tint="0.39997558519241921"/>
      <name val="ＭＳ Ｐゴシック"/>
      <family val="3"/>
      <charset val="128"/>
    </font>
    <font>
      <sz val="9"/>
      <name val="ＭＳ Ｐゴシック"/>
      <family val="3"/>
      <charset val="128"/>
    </font>
    <font>
      <sz val="10"/>
      <color theme="1"/>
      <name val="ＭＳ Ｐゴシック"/>
      <family val="3"/>
      <charset val="128"/>
    </font>
    <font>
      <b/>
      <sz val="20"/>
      <color rgb="FFFF0000"/>
      <name val="ＭＳ Ｐゴシック"/>
      <family val="3"/>
      <charset val="128"/>
    </font>
    <font>
      <b/>
      <sz val="14"/>
      <color theme="1"/>
      <name val="ＭＳ Ｐゴシック"/>
      <family val="3"/>
      <charset val="128"/>
    </font>
    <font>
      <sz val="14"/>
      <color rgb="FFFF0000"/>
      <name val="ＭＳ Ｐゴシック"/>
      <family val="3"/>
      <charset val="128"/>
    </font>
    <font>
      <u/>
      <sz val="12"/>
      <name val="ＭＳ Ｐゴシック"/>
      <family val="3"/>
      <charset val="128"/>
    </font>
    <font>
      <b/>
      <sz val="18"/>
      <color rgb="FFFF0000"/>
      <name val="ＭＳ Ｐゴシック"/>
      <family val="3"/>
      <charset val="128"/>
    </font>
    <font>
      <b/>
      <sz val="18"/>
      <color theme="1"/>
      <name val="ＭＳ Ｐゴシック"/>
      <family val="3"/>
      <charset val="128"/>
    </font>
    <font>
      <sz val="14"/>
      <color theme="3" tint="0.39997558519241921"/>
      <name val="ＭＳ Ｐゴシック"/>
      <family val="3"/>
      <charset val="128"/>
    </font>
    <font>
      <sz val="16"/>
      <color theme="1"/>
      <name val="ＭＳ Ｐゴシック"/>
      <family val="3"/>
      <charset val="128"/>
    </font>
    <font>
      <b/>
      <sz val="30"/>
      <color theme="1"/>
      <name val="ＭＳ Ｐゴシック"/>
      <family val="3"/>
      <charset val="128"/>
    </font>
    <font>
      <sz val="18"/>
      <color indexed="8"/>
      <name val="ＭＳ Ｐゴシック"/>
      <family val="3"/>
      <charset val="128"/>
    </font>
    <font>
      <b/>
      <u/>
      <sz val="14"/>
      <color rgb="FFFF0000"/>
      <name val="ＭＳ Ｐゴシック"/>
      <family val="3"/>
      <charset val="128"/>
    </font>
    <font>
      <b/>
      <sz val="18"/>
      <color theme="3" tint="0.39997558519241921"/>
      <name val="ＭＳ Ｐゴシック"/>
      <family val="3"/>
      <charset val="128"/>
    </font>
    <font>
      <sz val="16"/>
      <color rgb="FFFF0000"/>
      <name val="ＭＳ Ｐゴシック"/>
      <family val="3"/>
      <charset val="128"/>
    </font>
    <font>
      <sz val="14"/>
      <color theme="1"/>
      <name val="ＭＳ Ｐゴシック"/>
      <family val="3"/>
      <charset val="128"/>
    </font>
    <font>
      <b/>
      <sz val="13"/>
      <name val="ＭＳ Ｐゴシック"/>
      <family val="3"/>
      <charset val="128"/>
    </font>
    <font>
      <sz val="13"/>
      <name val="ＭＳ Ｐゴシック"/>
      <family val="3"/>
      <charset val="128"/>
    </font>
    <font>
      <sz val="9"/>
      <color rgb="FFFF0000"/>
      <name val="ＭＳ Ｐゴシック"/>
      <family val="3"/>
      <charset val="128"/>
    </font>
    <font>
      <b/>
      <sz val="28"/>
      <color theme="1"/>
      <name val="ＭＳ Ｐゴシック"/>
      <family val="3"/>
      <charset val="128"/>
    </font>
    <font>
      <b/>
      <sz val="32"/>
      <color theme="1"/>
      <name val="ＭＳ Ｐゴシック"/>
      <family val="3"/>
      <charset val="128"/>
    </font>
    <font>
      <b/>
      <sz val="10"/>
      <color rgb="FFFF0000"/>
      <name val="ＭＳ Ｐゴシック"/>
      <family val="3"/>
      <charset val="128"/>
    </font>
    <font>
      <sz val="10"/>
      <color indexed="8"/>
      <name val="ＭＳ Ｐゴシック"/>
      <family val="3"/>
      <charset val="128"/>
    </font>
    <font>
      <sz val="10"/>
      <color indexed="8"/>
      <name val="ＭＳ Ｐゴシック"/>
      <family val="3"/>
    </font>
    <font>
      <b/>
      <sz val="11"/>
      <name val="ＭＳ Ｐゴシック"/>
      <family val="3"/>
      <charset val="128"/>
      <scheme val="major"/>
    </font>
    <font>
      <b/>
      <sz val="14"/>
      <name val="ＭＳ Ｐゴシック"/>
      <family val="3"/>
      <charset val="128"/>
      <scheme val="major"/>
    </font>
    <font>
      <b/>
      <sz val="11"/>
      <color rgb="FFFF0000"/>
      <name val="ＭＳ Ｐゴシック"/>
      <family val="3"/>
      <charset val="128"/>
      <scheme val="major"/>
    </font>
    <font>
      <sz val="11"/>
      <color theme="1"/>
      <name val="ＭＳ Ｐゴシック"/>
      <family val="3"/>
      <charset val="128"/>
      <scheme val="minor"/>
    </font>
    <font>
      <sz val="16"/>
      <color theme="1"/>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BE"/>
        <bgColor indexed="64"/>
      </patternFill>
    </fill>
    <fill>
      <patternFill patternType="solid">
        <fgColor rgb="FFFFA6A6"/>
        <bgColor indexed="64"/>
      </patternFill>
    </fill>
    <fill>
      <patternFill patternType="solid">
        <fgColor theme="5" tint="0.79998168889431442"/>
        <bgColor indexed="64"/>
      </patternFill>
    </fill>
    <fill>
      <patternFill patternType="solid">
        <fgColor theme="0" tint="-0.1399884029663991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59999389629810485"/>
        <bgColor indexed="64"/>
      </patternFill>
    </fill>
    <fill>
      <patternFill patternType="solid">
        <fgColor rgb="FFFABF8F"/>
        <bgColor indexed="64"/>
      </patternFill>
    </fill>
    <fill>
      <patternFill patternType="solid">
        <fgColor theme="0" tint="-0.249977111117893"/>
        <bgColor indexed="64"/>
      </patternFill>
    </fill>
    <fill>
      <patternFill patternType="solid">
        <fgColor theme="4" tint="0.79998168889431442"/>
        <bgColor indexed="64"/>
      </patternFill>
    </fill>
  </fills>
  <borders count="2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diagonal/>
    </border>
    <border>
      <left style="medium">
        <color indexed="64"/>
      </left>
      <right style="mediumDashDot">
        <color indexed="64"/>
      </right>
      <top/>
      <bottom/>
      <diagonal/>
    </border>
    <border>
      <left/>
      <right/>
      <top style="medium">
        <color rgb="FFFF0000"/>
      </top>
      <bottom style="medium">
        <color rgb="FFFF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top/>
      <bottom style="medium">
        <color indexed="64"/>
      </bottom>
      <diagonal/>
    </border>
    <border>
      <left style="thin">
        <color auto="1"/>
      </left>
      <right style="hair">
        <color auto="1"/>
      </right>
      <top/>
      <bottom/>
      <diagonal/>
    </border>
    <border>
      <left style="thin">
        <color auto="1"/>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medium">
        <color auto="1"/>
      </bottom>
      <diagonal/>
    </border>
    <border>
      <left style="hair">
        <color auto="1"/>
      </left>
      <right/>
      <top style="thin">
        <color indexed="64"/>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auto="1"/>
      </left>
      <right/>
      <top style="double">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auto="1"/>
      </left>
      <right/>
      <top/>
      <bottom/>
      <diagonal/>
    </border>
    <border>
      <left style="hair">
        <color indexed="64"/>
      </left>
      <right/>
      <top/>
      <bottom style="thin">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top/>
      <bottom style="medium">
        <color indexed="64"/>
      </bottom>
      <diagonal/>
    </border>
    <border>
      <left/>
      <right/>
      <top/>
      <bottom style="medium">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auto="1"/>
      </right>
      <top style="thin">
        <color auto="1"/>
      </top>
      <bottom/>
      <diagonal/>
    </border>
    <border>
      <left/>
      <right style="thin">
        <color indexed="64"/>
      </right>
      <top/>
      <bottom style="thin">
        <color indexed="64"/>
      </bottom>
      <diagonal/>
    </border>
    <border>
      <left/>
      <right style="thin">
        <color indexed="64"/>
      </right>
      <top/>
      <bottom style="double">
        <color indexed="64"/>
      </bottom>
      <diagonal/>
    </border>
    <border>
      <left/>
      <right/>
      <top style="double">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auto="1"/>
      </bottom>
      <diagonal/>
    </border>
    <border>
      <left style="thin">
        <color auto="1"/>
      </left>
      <right/>
      <top style="thin">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auto="1"/>
      </right>
      <top style="thin">
        <color indexed="64"/>
      </top>
      <bottom/>
      <diagonal/>
    </border>
    <border>
      <left/>
      <right style="thin">
        <color auto="1"/>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style="hair">
        <color indexed="64"/>
      </right>
      <top/>
      <bottom/>
      <diagonal/>
    </border>
    <border>
      <left/>
      <right style="hair">
        <color indexed="64"/>
      </right>
      <top/>
      <bottom style="thin">
        <color indexed="64"/>
      </bottom>
      <diagonal/>
    </border>
    <border>
      <left/>
      <right/>
      <top style="thin">
        <color auto="1"/>
      </top>
      <bottom style="thin">
        <color auto="1"/>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auto="1"/>
      </right>
      <top style="thin">
        <color auto="1"/>
      </top>
      <bottom style="medium">
        <color indexed="64"/>
      </bottom>
      <diagonal/>
    </border>
    <border>
      <left style="thin">
        <color auto="1"/>
      </left>
      <right/>
      <top style="hair">
        <color auto="1"/>
      </top>
      <bottom/>
      <diagonal/>
    </border>
    <border>
      <left/>
      <right/>
      <top/>
      <bottom style="thin">
        <color auto="1"/>
      </bottom>
      <diagonal/>
    </border>
    <border>
      <left/>
      <right style="thin">
        <color indexed="64"/>
      </right>
      <top style="thin">
        <color indexed="64"/>
      </top>
      <bottom/>
      <diagonal/>
    </border>
    <border>
      <left/>
      <right style="hair">
        <color indexed="64"/>
      </right>
      <top style="hair">
        <color auto="1"/>
      </top>
      <bottom style="hair">
        <color auto="1"/>
      </bottom>
      <diagonal/>
    </border>
    <border>
      <left/>
      <right style="hair">
        <color indexed="64"/>
      </right>
      <top style="hair">
        <color auto="1"/>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auto="1"/>
      </right>
      <top style="thin">
        <color auto="1"/>
      </top>
      <bottom style="thin">
        <color auto="1"/>
      </bottom>
      <diagonal/>
    </border>
    <border>
      <left/>
      <right style="thin">
        <color indexed="64"/>
      </right>
      <top style="thin">
        <color indexed="64"/>
      </top>
      <bottom style="hair">
        <color auto="1"/>
      </bottom>
      <diagonal/>
    </border>
    <border>
      <left style="thin">
        <color indexed="64"/>
      </left>
      <right/>
      <top/>
      <bottom style="hair">
        <color indexed="64"/>
      </bottom>
      <diagonal/>
    </border>
    <border>
      <left/>
      <right style="hair">
        <color auto="1"/>
      </right>
      <top style="thin">
        <color indexed="64"/>
      </top>
      <bottom style="thin">
        <color indexed="64"/>
      </bottom>
      <diagonal/>
    </border>
    <border>
      <left/>
      <right style="hair">
        <color indexed="64"/>
      </right>
      <top/>
      <bottom style="hair">
        <color indexed="64"/>
      </bottom>
      <diagonal/>
    </border>
    <border>
      <left/>
      <right style="medium">
        <color indexed="64"/>
      </right>
      <top style="thin">
        <color indexed="64"/>
      </top>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auto="1"/>
      </right>
      <top style="thin">
        <color auto="1"/>
      </top>
      <bottom style="hair">
        <color auto="1"/>
      </bottom>
      <diagonal/>
    </border>
    <border>
      <left/>
      <right style="slantDashDot">
        <color indexed="64"/>
      </right>
      <top/>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slantDashDot">
        <color indexed="64"/>
      </top>
      <bottom/>
      <diagonal/>
    </border>
    <border>
      <left/>
      <right/>
      <top/>
      <bottom style="slantDashDot">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hair">
        <color indexed="64"/>
      </top>
      <bottom/>
      <diagonal/>
    </border>
    <border>
      <left style="hair">
        <color indexed="64"/>
      </left>
      <right style="thin">
        <color indexed="64"/>
      </right>
      <top/>
      <bottom style="medium">
        <color indexed="64"/>
      </bottom>
      <diagonal/>
    </border>
    <border>
      <left/>
      <right style="hair">
        <color indexed="64"/>
      </right>
      <top style="thin">
        <color indexed="64"/>
      </top>
      <bottom/>
      <diagonal/>
    </border>
    <border diagonalUp="1">
      <left style="hair">
        <color auto="1"/>
      </left>
      <right/>
      <top style="thin">
        <color indexed="64"/>
      </top>
      <bottom/>
      <diagonal style="thin">
        <color auto="1"/>
      </diagonal>
    </border>
    <border diagonalUp="1">
      <left style="hair">
        <color auto="1"/>
      </left>
      <right/>
      <top/>
      <bottom style="double">
        <color indexed="64"/>
      </bottom>
      <diagonal style="thin">
        <color auto="1"/>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diagonal style="thin">
        <color auto="1"/>
      </diagonal>
    </border>
    <border diagonalUp="1">
      <left/>
      <right style="thin">
        <color indexed="64"/>
      </right>
      <top/>
      <bottom style="double">
        <color indexed="64"/>
      </bottom>
      <diagonal style="thin">
        <color auto="1"/>
      </diagonal>
    </border>
    <border>
      <left/>
      <right style="thin">
        <color indexed="64"/>
      </right>
      <top style="thin">
        <color auto="1"/>
      </top>
      <bottom/>
      <diagonal/>
    </border>
    <border>
      <left/>
      <right/>
      <top/>
      <bottom style="hair">
        <color indexed="64"/>
      </bottom>
      <diagonal/>
    </border>
    <border>
      <left/>
      <right style="thin">
        <color indexed="64"/>
      </right>
      <top/>
      <bottom style="hair">
        <color indexed="64"/>
      </bottom>
      <diagonal/>
    </border>
    <border diagonalUp="1">
      <left style="thin">
        <color auto="1"/>
      </left>
      <right/>
      <top style="thin">
        <color auto="1"/>
      </top>
      <bottom/>
      <diagonal style="thin">
        <color auto="1"/>
      </diagonal>
    </border>
    <border diagonalUp="1">
      <left style="thin">
        <color auto="1"/>
      </left>
      <right/>
      <top/>
      <bottom style="double">
        <color indexed="64"/>
      </bottom>
      <diagonal style="thin">
        <color auto="1"/>
      </diagonal>
    </border>
    <border diagonalUp="1">
      <left/>
      <right/>
      <top style="thin">
        <color auto="1"/>
      </top>
      <bottom/>
      <diagonal style="thin">
        <color auto="1"/>
      </diagonal>
    </border>
    <border diagonalUp="1">
      <left/>
      <right/>
      <top/>
      <bottom style="double">
        <color indexed="64"/>
      </bottom>
      <diagonal style="thin">
        <color auto="1"/>
      </diagonal>
    </border>
    <border>
      <left/>
      <right style="slantDashDot">
        <color indexed="64"/>
      </right>
      <top style="slantDashDot">
        <color indexed="64"/>
      </top>
      <bottom/>
      <diagonal/>
    </border>
    <border>
      <left/>
      <right style="slantDashDot">
        <color indexed="64"/>
      </right>
      <top/>
      <bottom style="slantDashDot">
        <color indexed="64"/>
      </bottom>
      <diagonal/>
    </border>
    <border>
      <left/>
      <right style="medium">
        <color rgb="FFFF0000"/>
      </right>
      <top style="medium">
        <color rgb="FFFF0000"/>
      </top>
      <bottom style="medium">
        <color rgb="FFFF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diagonalUp="1">
      <left/>
      <right style="medium">
        <color indexed="64"/>
      </right>
      <top style="thin">
        <color auto="1"/>
      </top>
      <bottom/>
      <diagonal style="thin">
        <color auto="1"/>
      </diagonal>
    </border>
    <border diagonalUp="1">
      <left/>
      <right style="medium">
        <color indexed="64"/>
      </right>
      <top/>
      <bottom style="double">
        <color indexed="64"/>
      </bottom>
      <diagonal style="thin">
        <color auto="1"/>
      </diagonal>
    </border>
    <border>
      <left/>
      <right style="medium">
        <color indexed="64"/>
      </right>
      <top style="double">
        <color indexed="64"/>
      </top>
      <bottom/>
      <diagonal/>
    </border>
    <border>
      <left/>
      <right style="medium">
        <color indexed="64"/>
      </right>
      <top/>
      <bottom style="double">
        <color indexed="64"/>
      </bottom>
      <diagonal/>
    </border>
    <border>
      <left style="thin">
        <color indexed="64"/>
      </left>
      <right style="medium">
        <color indexed="64"/>
      </right>
      <top style="thin">
        <color indexed="64"/>
      </top>
      <bottom/>
      <diagonal/>
    </border>
    <border>
      <left style="thick">
        <color theme="5"/>
      </left>
      <right/>
      <top style="thick">
        <color theme="5"/>
      </top>
      <bottom/>
      <diagonal/>
    </border>
    <border>
      <left style="thick">
        <color theme="5"/>
      </left>
      <right/>
      <top/>
      <bottom/>
      <diagonal/>
    </border>
    <border>
      <left style="thick">
        <color theme="5"/>
      </left>
      <right/>
      <top/>
      <bottom style="thick">
        <color theme="5"/>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top style="thick">
        <color theme="5"/>
      </top>
      <bottom/>
      <diagonal/>
    </border>
    <border>
      <left/>
      <right/>
      <top/>
      <bottom style="thick">
        <color theme="5"/>
      </bottom>
      <diagonal/>
    </border>
    <border>
      <left/>
      <right/>
      <top style="thick">
        <color rgb="FFFF0000"/>
      </top>
      <bottom/>
      <diagonal/>
    </border>
    <border>
      <left style="hair">
        <color indexed="64"/>
      </left>
      <right/>
      <top style="double">
        <color indexed="64"/>
      </top>
      <bottom style="thin">
        <color indexed="64"/>
      </bottom>
      <diagonal/>
    </border>
    <border>
      <left style="hair">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diagonal/>
    </border>
    <border>
      <left style="hair">
        <color rgb="FFFF0000"/>
      </left>
      <right style="hair">
        <color rgb="FFFF0000"/>
      </right>
      <top/>
      <bottom style="hair">
        <color rgb="FFFF0000"/>
      </bottom>
      <diagonal/>
    </border>
    <border>
      <left/>
      <right/>
      <top style="double">
        <color indexed="64"/>
      </top>
      <bottom style="thin">
        <color indexed="64"/>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right style="thick">
        <color theme="5"/>
      </right>
      <top style="thick">
        <color theme="5"/>
      </top>
      <bottom/>
      <diagonal/>
    </border>
    <border>
      <left/>
      <right style="thick">
        <color theme="5"/>
      </right>
      <top/>
      <bottom/>
      <diagonal/>
    </border>
    <border>
      <left/>
      <right style="thick">
        <color theme="5"/>
      </right>
      <top/>
      <bottom style="thick">
        <color theme="5"/>
      </bottom>
      <diagonal/>
    </border>
    <border>
      <left/>
      <right style="hair">
        <color indexed="64"/>
      </right>
      <top style="hair">
        <color indexed="64"/>
      </top>
      <bottom style="hair">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style="double">
        <color auto="1"/>
      </left>
      <right/>
      <top style="double">
        <color auto="1"/>
      </top>
      <bottom/>
      <diagonal/>
    </border>
    <border>
      <left style="double">
        <color indexed="64"/>
      </left>
      <right/>
      <top/>
      <bottom/>
      <diagonal/>
    </border>
    <border>
      <left style="double">
        <color auto="1"/>
      </left>
      <right/>
      <top/>
      <bottom style="double">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style="thin">
        <color indexed="64"/>
      </left>
      <right/>
      <top style="dashed">
        <color auto="1"/>
      </top>
      <bottom/>
      <diagonal/>
    </border>
    <border>
      <left style="thin">
        <color indexed="64"/>
      </left>
      <right/>
      <top/>
      <bottom style="dashed">
        <color auto="1"/>
      </bottom>
      <diagonal/>
    </border>
    <border>
      <left/>
      <right/>
      <top style="dashed">
        <color auto="1"/>
      </top>
      <bottom/>
      <diagonal/>
    </border>
    <border>
      <left/>
      <right/>
      <top/>
      <bottom style="dashed">
        <color auto="1"/>
      </bottom>
      <diagonal/>
    </border>
    <border>
      <left style="thin">
        <color indexed="64"/>
      </left>
      <right/>
      <top style="hair">
        <color indexed="64"/>
      </top>
      <bottom style="hair">
        <color indexed="64"/>
      </bottom>
      <diagonal/>
    </border>
    <border>
      <left style="hair">
        <color indexed="64"/>
      </left>
      <right/>
      <top style="hair">
        <color auto="1"/>
      </top>
      <bottom style="hair">
        <color auto="1"/>
      </bottom>
      <diagonal/>
    </border>
    <border>
      <left/>
      <right style="thin">
        <color indexed="64"/>
      </right>
      <top style="hair">
        <color indexed="64"/>
      </top>
      <bottom style="hair">
        <color indexed="64"/>
      </bottom>
      <diagonal/>
    </border>
    <border>
      <left/>
      <right style="slantDashDot">
        <color rgb="FFFF0000"/>
      </right>
      <top style="slantDashDot">
        <color rgb="FFFF0000"/>
      </top>
      <bottom style="slantDashDot">
        <color rgb="FFFF0000"/>
      </bottom>
      <diagonal/>
    </border>
    <border>
      <left/>
      <right style="thin">
        <color indexed="64"/>
      </right>
      <top style="dashed">
        <color auto="1"/>
      </top>
      <bottom/>
      <diagonal/>
    </border>
    <border>
      <left/>
      <right style="thin">
        <color indexed="64"/>
      </right>
      <top/>
      <bottom style="dashed">
        <color auto="1"/>
      </bottom>
      <diagonal/>
    </border>
    <border>
      <left/>
      <right style="double">
        <color auto="1"/>
      </right>
      <top style="double">
        <color auto="1"/>
      </top>
      <bottom/>
      <diagonal/>
    </border>
    <border>
      <left/>
      <right style="double">
        <color auto="1"/>
      </right>
      <top/>
      <bottom style="double">
        <color auto="1"/>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auto="1"/>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double">
        <color indexed="64"/>
      </right>
      <top style="medium">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medium">
        <color indexed="64"/>
      </top>
      <bottom style="medium">
        <color auto="1"/>
      </bottom>
      <diagonal/>
    </border>
    <border>
      <left style="double">
        <color indexed="64"/>
      </left>
      <right/>
      <top style="medium">
        <color indexed="64"/>
      </top>
      <bottom/>
      <diagonal/>
    </border>
    <border>
      <left style="double">
        <color indexed="64"/>
      </left>
      <right/>
      <top style="thin">
        <color auto="1"/>
      </top>
      <bottom/>
      <diagonal/>
    </border>
    <border>
      <left style="double">
        <color indexed="64"/>
      </left>
      <right/>
      <top/>
      <bottom style="thin">
        <color indexed="64"/>
      </bottom>
      <diagonal/>
    </border>
    <border>
      <left style="double">
        <color indexed="64"/>
      </left>
      <right/>
      <top/>
      <bottom style="medium">
        <color indexed="64"/>
      </bottom>
      <diagonal/>
    </border>
    <border>
      <left style="thin">
        <color indexed="64"/>
      </left>
      <right/>
      <top/>
      <bottom style="thin">
        <color auto="1"/>
      </bottom>
      <diagonal/>
    </border>
    <border>
      <left/>
      <right style="double">
        <color indexed="64"/>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rgb="FFFF0000"/>
      </top>
      <bottom/>
      <diagonal/>
    </border>
    <border>
      <left/>
      <right/>
      <top/>
      <bottom style="thin">
        <color rgb="FFFF0000"/>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6" fillId="23" borderId="4" applyNumberFormat="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cellStyleXfs>
  <cellXfs count="2230">
    <xf numFmtId="0" fontId="0" fillId="0" borderId="0" xfId="0">
      <alignment vertical="center"/>
    </xf>
    <xf numFmtId="0" fontId="21" fillId="0" borderId="0" xfId="0" applyFont="1" applyAlignment="1">
      <alignment horizontal="right" vertical="center"/>
    </xf>
    <xf numFmtId="0" fontId="21" fillId="0" borderId="0" xfId="0" applyFont="1">
      <alignment vertical="center"/>
    </xf>
    <xf numFmtId="0" fontId="21" fillId="0" borderId="0" xfId="0" applyFont="1" applyAlignment="1"/>
    <xf numFmtId="0" fontId="22" fillId="0" borderId="0" xfId="0" applyFont="1">
      <alignment vertical="center"/>
    </xf>
    <xf numFmtId="0" fontId="23" fillId="0" borderId="0" xfId="0" applyFont="1">
      <alignment vertical="center"/>
    </xf>
    <xf numFmtId="0" fontId="21" fillId="24" borderId="0" xfId="0" applyFont="1" applyFill="1">
      <alignment vertical="center"/>
    </xf>
    <xf numFmtId="0" fontId="25" fillId="24" borderId="0" xfId="0" applyFont="1" applyFill="1" applyAlignment="1">
      <alignment horizontal="right" vertical="center"/>
    </xf>
    <xf numFmtId="0" fontId="22" fillId="24" borderId="0" xfId="0" applyFont="1" applyFill="1" applyAlignment="1">
      <alignment vertical="center" wrapText="1"/>
    </xf>
    <xf numFmtId="0" fontId="22" fillId="24" borderId="0" xfId="0" applyFont="1" applyFill="1" applyAlignment="1">
      <alignment horizontal="right" vertical="center" wrapText="1"/>
    </xf>
    <xf numFmtId="0" fontId="21" fillId="24" borderId="0" xfId="0" applyFont="1" applyFill="1" applyAlignment="1">
      <alignment horizontal="right" vertical="center"/>
    </xf>
    <xf numFmtId="0" fontId="0" fillId="0" borderId="0" xfId="0" applyAlignment="1">
      <alignment horizontal="right" vertical="center"/>
    </xf>
    <xf numFmtId="0" fontId="25" fillId="25" borderId="13" xfId="0" applyFont="1" applyFill="1" applyBorder="1">
      <alignment vertical="center"/>
    </xf>
    <xf numFmtId="0" fontId="25" fillId="26" borderId="14" xfId="0" applyFont="1" applyFill="1" applyBorder="1" applyAlignment="1">
      <alignment horizontal="right" vertical="center"/>
    </xf>
    <xf numFmtId="0" fontId="0" fillId="26" borderId="15" xfId="0" applyFill="1" applyBorder="1" applyAlignment="1">
      <alignment horizontal="right" vertical="center"/>
    </xf>
    <xf numFmtId="0" fontId="25" fillId="27" borderId="14" xfId="0" applyFont="1" applyFill="1" applyBorder="1" applyAlignment="1">
      <alignment horizontal="right" vertical="center"/>
    </xf>
    <xf numFmtId="0" fontId="0" fillId="27" borderId="15" xfId="0" applyFill="1" applyBorder="1" applyAlignment="1">
      <alignment horizontal="right" vertical="center"/>
    </xf>
    <xf numFmtId="0" fontId="0" fillId="27" borderId="17" xfId="0" applyFill="1" applyBorder="1" applyAlignment="1">
      <alignment horizontal="right" vertical="center"/>
    </xf>
    <xf numFmtId="0" fontId="0" fillId="27" borderId="16" xfId="0" applyFill="1" applyBorder="1" applyAlignment="1">
      <alignment horizontal="right" vertical="center"/>
    </xf>
    <xf numFmtId="0" fontId="21" fillId="26" borderId="18" xfId="0" applyFont="1" applyFill="1" applyBorder="1" applyAlignment="1">
      <alignment horizontal="right" vertical="center"/>
    </xf>
    <xf numFmtId="0" fontId="25" fillId="27" borderId="15" xfId="0" applyFont="1" applyFill="1" applyBorder="1" applyAlignment="1">
      <alignment horizontal="right" vertical="center"/>
    </xf>
    <xf numFmtId="0" fontId="21" fillId="27" borderId="15" xfId="0" applyFont="1" applyFill="1" applyBorder="1" applyAlignment="1">
      <alignment horizontal="right" vertical="center"/>
    </xf>
    <xf numFmtId="0" fontId="28" fillId="27" borderId="15" xfId="0" applyFont="1" applyFill="1" applyBorder="1" applyAlignment="1">
      <alignment horizontal="right" vertical="center"/>
    </xf>
    <xf numFmtId="0" fontId="29" fillId="27" borderId="15" xfId="0" applyFont="1" applyFill="1" applyBorder="1" applyAlignment="1">
      <alignment horizontal="right" vertical="center"/>
    </xf>
    <xf numFmtId="0" fontId="29" fillId="27" borderId="16" xfId="0" applyFont="1" applyFill="1" applyBorder="1" applyAlignment="1">
      <alignment horizontal="right" vertical="center"/>
    </xf>
    <xf numFmtId="0" fontId="22" fillId="24" borderId="0" xfId="0" applyFont="1" applyFill="1" applyAlignment="1">
      <alignment horizontal="right" vertical="center"/>
    </xf>
    <xf numFmtId="0" fontId="30" fillId="26" borderId="14" xfId="0" applyFont="1" applyFill="1" applyBorder="1" applyAlignment="1">
      <alignment horizontal="right" vertical="center" wrapText="1"/>
    </xf>
    <xf numFmtId="0" fontId="31" fillId="27" borderId="14" xfId="0" applyFont="1" applyFill="1" applyBorder="1" applyAlignment="1">
      <alignment horizontal="right" vertical="center"/>
    </xf>
    <xf numFmtId="0" fontId="27" fillId="24" borderId="0" xfId="0" applyFont="1" applyFill="1" applyAlignment="1">
      <alignment horizontal="right" vertical="center"/>
    </xf>
    <xf numFmtId="0" fontId="0" fillId="24" borderId="20" xfId="0" applyFill="1" applyBorder="1" applyAlignment="1">
      <alignment horizontal="right" vertical="center"/>
    </xf>
    <xf numFmtId="0" fontId="21" fillId="24" borderId="15" xfId="0" applyFont="1" applyFill="1" applyBorder="1" applyAlignment="1">
      <alignment horizontal="right" vertical="center"/>
    </xf>
    <xf numFmtId="0" fontId="0" fillId="24" borderId="15" xfId="0" applyFill="1" applyBorder="1" applyAlignment="1">
      <alignment horizontal="right" vertical="center"/>
    </xf>
    <xf numFmtId="0" fontId="21" fillId="24" borderId="15" xfId="0" applyFont="1" applyFill="1" applyBorder="1">
      <alignment vertical="center"/>
    </xf>
    <xf numFmtId="0" fontId="25" fillId="24" borderId="15" xfId="0" applyFont="1" applyFill="1" applyBorder="1" applyAlignment="1">
      <alignment horizontal="right" vertical="center"/>
    </xf>
    <xf numFmtId="0" fontId="25" fillId="24" borderId="15" xfId="0" applyFont="1" applyFill="1" applyBorder="1" applyAlignment="1">
      <alignment horizontal="right" vertical="top"/>
    </xf>
    <xf numFmtId="0" fontId="27" fillId="24" borderId="15" xfId="0" applyFont="1" applyFill="1" applyBorder="1" applyAlignment="1">
      <alignment horizontal="right" vertical="center"/>
    </xf>
    <xf numFmtId="0" fontId="32" fillId="24" borderId="21" xfId="0" applyFont="1" applyFill="1" applyBorder="1" applyAlignment="1">
      <alignment horizontal="right" vertical="center"/>
    </xf>
    <xf numFmtId="0" fontId="33" fillId="24" borderId="21" xfId="0" applyFont="1" applyFill="1" applyBorder="1" applyAlignment="1">
      <alignment horizontal="right" vertical="center"/>
    </xf>
    <xf numFmtId="0" fontId="0" fillId="24" borderId="0" xfId="0" applyFill="1">
      <alignment vertical="center"/>
    </xf>
    <xf numFmtId="0" fontId="0" fillId="24" borderId="0" xfId="0" applyFill="1" applyAlignment="1">
      <alignment horizontal="center" vertical="center"/>
    </xf>
    <xf numFmtId="0" fontId="35" fillId="24" borderId="0" xfId="0" applyFont="1" applyFill="1" applyAlignment="1">
      <alignment horizontal="right" vertical="center" wrapText="1"/>
    </xf>
    <xf numFmtId="0" fontId="36" fillId="24" borderId="0" xfId="0" applyFont="1" applyFill="1" applyAlignment="1">
      <alignment horizontal="center" vertical="center" shrinkToFit="1"/>
    </xf>
    <xf numFmtId="0" fontId="36" fillId="24" borderId="0" xfId="0" applyFont="1" applyFill="1" applyAlignment="1">
      <alignment horizontal="center" vertical="center" wrapText="1" shrinkToFit="1"/>
    </xf>
    <xf numFmtId="0" fontId="0" fillId="0" borderId="0" xfId="0" applyAlignment="1">
      <alignment horizontal="left" vertical="center"/>
    </xf>
    <xf numFmtId="0" fontId="39" fillId="24" borderId="0" xfId="0" applyFont="1" applyFill="1">
      <alignment vertical="center"/>
    </xf>
    <xf numFmtId="0" fontId="0" fillId="0" borderId="30" xfId="0" applyBorder="1" applyAlignment="1">
      <alignment horizontal="center" vertical="center"/>
    </xf>
    <xf numFmtId="0" fontId="21" fillId="24" borderId="30" xfId="0" applyFont="1" applyFill="1" applyBorder="1" applyAlignment="1">
      <alignment horizontal="center" vertical="center"/>
    </xf>
    <xf numFmtId="0" fontId="32" fillId="26" borderId="33" xfId="0" applyFont="1" applyFill="1" applyBorder="1">
      <alignment vertical="center"/>
    </xf>
    <xf numFmtId="0" fontId="38" fillId="24" borderId="37" xfId="0" applyFont="1" applyFill="1" applyBorder="1" applyAlignment="1">
      <alignment horizontal="center" vertical="center"/>
    </xf>
    <xf numFmtId="0" fontId="38" fillId="24" borderId="35" xfId="0" applyFont="1" applyFill="1" applyBorder="1">
      <alignment vertical="center"/>
    </xf>
    <xf numFmtId="0" fontId="38" fillId="24" borderId="34" xfId="0" applyFont="1" applyFill="1" applyBorder="1" applyAlignment="1">
      <alignment horizontal="center" vertical="center" wrapText="1"/>
    </xf>
    <xf numFmtId="0" fontId="38" fillId="24" borderId="38" xfId="0" applyFont="1" applyFill="1" applyBorder="1" applyAlignment="1">
      <alignment horizontal="center" vertical="center" wrapText="1"/>
    </xf>
    <xf numFmtId="0" fontId="22" fillId="0" borderId="15" xfId="0" applyFont="1" applyBorder="1" applyAlignment="1">
      <alignment horizontal="right" vertical="center" wrapText="1"/>
    </xf>
    <xf numFmtId="0" fontId="21" fillId="0" borderId="15" xfId="0" applyFont="1" applyBorder="1" applyAlignment="1">
      <alignment vertical="center" wrapText="1"/>
    </xf>
    <xf numFmtId="0" fontId="21" fillId="0" borderId="16" xfId="0" applyFont="1" applyBorder="1" applyAlignment="1">
      <alignment vertical="center" wrapText="1"/>
    </xf>
    <xf numFmtId="0" fontId="25" fillId="29" borderId="39" xfId="0" applyFont="1" applyFill="1" applyBorder="1" applyAlignment="1">
      <alignment horizontal="center" vertical="center"/>
    </xf>
    <xf numFmtId="0" fontId="21" fillId="24" borderId="35" xfId="0" applyFont="1" applyFill="1" applyBorder="1">
      <alignment vertical="center"/>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8" fillId="0" borderId="49" xfId="0" applyFont="1" applyBorder="1" applyAlignment="1">
      <alignment horizontal="center" vertical="center"/>
    </xf>
    <xf numFmtId="0" fontId="22" fillId="0" borderId="35" xfId="0" applyFont="1" applyBorder="1" applyAlignment="1">
      <alignment horizontal="center" vertical="top"/>
    </xf>
    <xf numFmtId="0" fontId="23" fillId="0" borderId="35" xfId="0" applyFont="1" applyBorder="1" applyAlignment="1">
      <alignment horizontal="center" vertical="center"/>
    </xf>
    <xf numFmtId="0" fontId="23" fillId="24" borderId="35" xfId="0" applyFont="1" applyFill="1" applyBorder="1" applyAlignment="1">
      <alignment horizontal="center" vertical="center"/>
    </xf>
    <xf numFmtId="0" fontId="25" fillId="27" borderId="27" xfId="0" applyFont="1" applyFill="1" applyBorder="1">
      <alignment vertical="center"/>
    </xf>
    <xf numFmtId="0" fontId="22" fillId="24" borderId="0" xfId="0" applyFont="1" applyFill="1">
      <alignment vertical="center"/>
    </xf>
    <xf numFmtId="0" fontId="38" fillId="24" borderId="47" xfId="0" applyFont="1" applyFill="1" applyBorder="1" applyAlignment="1">
      <alignment horizontal="center" vertical="center"/>
    </xf>
    <xf numFmtId="0" fontId="27" fillId="24" borderId="0" xfId="0" applyFont="1" applyFill="1">
      <alignment vertical="center"/>
    </xf>
    <xf numFmtId="0" fontId="0" fillId="24" borderId="52" xfId="0" applyFill="1" applyBorder="1">
      <alignment vertical="center"/>
    </xf>
    <xf numFmtId="0" fontId="21" fillId="24" borderId="0" xfId="0" applyFont="1" applyFill="1" applyAlignment="1">
      <alignment vertical="center" shrinkToFit="1"/>
    </xf>
    <xf numFmtId="0" fontId="36" fillId="24" borderId="0" xfId="0" applyFont="1" applyFill="1" applyAlignment="1">
      <alignment horizontal="right" vertical="center"/>
    </xf>
    <xf numFmtId="0" fontId="25" fillId="24" borderId="0" xfId="0" applyFont="1" applyFill="1" applyAlignment="1">
      <alignment horizontal="center" vertical="center"/>
    </xf>
    <xf numFmtId="0" fontId="0" fillId="24" borderId="0" xfId="0" applyFill="1" applyAlignment="1">
      <alignment horizontal="right" vertical="center"/>
    </xf>
    <xf numFmtId="0" fontId="45" fillId="24" borderId="0" xfId="0" applyFont="1" applyFill="1" applyAlignment="1">
      <alignment horizontal="right" vertical="center" wrapText="1"/>
    </xf>
    <xf numFmtId="0" fontId="35" fillId="24" borderId="0" xfId="0" applyFont="1" applyFill="1">
      <alignment vertical="center"/>
    </xf>
    <xf numFmtId="0" fontId="0" fillId="24" borderId="0" xfId="0" applyFill="1" applyAlignment="1">
      <alignment vertical="center" wrapText="1"/>
    </xf>
    <xf numFmtId="0" fontId="22" fillId="24" borderId="58" xfId="0" applyFont="1" applyFill="1" applyBorder="1" applyAlignment="1">
      <alignment horizontal="right" vertical="top"/>
    </xf>
    <xf numFmtId="0" fontId="0" fillId="0" borderId="0" xfId="0" applyAlignment="1">
      <alignment horizontal="left" vertical="center" wrapText="1"/>
    </xf>
    <xf numFmtId="49" fontId="27" fillId="27" borderId="62" xfId="0" applyNumberFormat="1" applyFont="1" applyFill="1" applyBorder="1" applyAlignment="1">
      <alignment horizontal="center" vertical="center" wrapText="1"/>
    </xf>
    <xf numFmtId="49" fontId="19" fillId="27" borderId="62" xfId="0" applyNumberFormat="1" applyFont="1" applyFill="1" applyBorder="1" applyAlignment="1">
      <alignment horizontal="center" vertical="center"/>
    </xf>
    <xf numFmtId="0" fontId="0" fillId="24" borderId="55" xfId="0" applyFill="1" applyBorder="1">
      <alignment vertical="center"/>
    </xf>
    <xf numFmtId="0" fontId="0" fillId="0" borderId="65" xfId="0" applyBorder="1" applyAlignment="1">
      <alignment horizontal="right" vertical="center" wrapText="1"/>
    </xf>
    <xf numFmtId="0" fontId="0" fillId="0" borderId="35" xfId="0" applyBorder="1" applyAlignment="1">
      <alignment horizontal="right" vertical="center" wrapText="1"/>
    </xf>
    <xf numFmtId="0" fontId="0" fillId="0" borderId="41" xfId="0" applyBorder="1" applyAlignment="1">
      <alignment horizontal="right" vertical="center" wrapText="1"/>
    </xf>
    <xf numFmtId="49" fontId="22" fillId="0" borderId="0" xfId="0" applyNumberFormat="1" applyFont="1" applyAlignment="1">
      <alignment horizontal="left" vertical="center" wrapText="1"/>
    </xf>
    <xf numFmtId="49" fontId="22" fillId="24" borderId="29" xfId="0" applyNumberFormat="1" applyFont="1" applyFill="1" applyBorder="1" applyAlignment="1">
      <alignment horizontal="left" vertical="center" wrapText="1"/>
    </xf>
    <xf numFmtId="49" fontId="22" fillId="24" borderId="62" xfId="0" applyNumberFormat="1" applyFont="1" applyFill="1" applyBorder="1" applyAlignment="1">
      <alignment horizontal="center" vertical="center" wrapText="1"/>
    </xf>
    <xf numFmtId="0" fontId="26" fillId="24" borderId="58" xfId="0" applyFont="1" applyFill="1" applyBorder="1" applyAlignment="1">
      <alignment horizontal="right" vertical="center" wrapText="1"/>
    </xf>
    <xf numFmtId="0" fontId="21" fillId="24" borderId="58" xfId="0" applyFont="1" applyFill="1" applyBorder="1">
      <alignment vertical="center"/>
    </xf>
    <xf numFmtId="0" fontId="21" fillId="24" borderId="0" xfId="0" applyFont="1" applyFill="1" applyAlignment="1">
      <alignment vertical="top"/>
    </xf>
    <xf numFmtId="0" fontId="35" fillId="0" borderId="0" xfId="0" applyFont="1">
      <alignment vertical="center"/>
    </xf>
    <xf numFmtId="0" fontId="0" fillId="0" borderId="0" xfId="0" applyAlignment="1">
      <alignment vertical="center" wrapText="1"/>
    </xf>
    <xf numFmtId="0" fontId="39" fillId="0" borderId="0" xfId="0" applyFont="1" applyAlignment="1">
      <alignment horizontal="left" vertical="center"/>
    </xf>
    <xf numFmtId="49" fontId="39" fillId="0" borderId="0" xfId="0" applyNumberFormat="1" applyFont="1" applyAlignment="1">
      <alignment horizontal="left" vertical="center" wrapText="1"/>
    </xf>
    <xf numFmtId="0" fontId="23" fillId="24" borderId="0" xfId="0" applyFont="1" applyFill="1">
      <alignment vertical="center"/>
    </xf>
    <xf numFmtId="0" fontId="23" fillId="24" borderId="0" xfId="0" applyFont="1" applyFill="1" applyAlignment="1">
      <alignment vertical="center" wrapText="1"/>
    </xf>
    <xf numFmtId="0" fontId="39" fillId="24" borderId="28" xfId="0" applyFont="1" applyFill="1" applyBorder="1">
      <alignment vertical="center"/>
    </xf>
    <xf numFmtId="0" fontId="39" fillId="24" borderId="40" xfId="0" applyFont="1" applyFill="1" applyBorder="1">
      <alignment vertical="center"/>
    </xf>
    <xf numFmtId="0" fontId="0" fillId="24" borderId="0" xfId="0" applyFill="1" applyAlignment="1">
      <alignment horizontal="left" vertical="center"/>
    </xf>
    <xf numFmtId="0" fontId="0" fillId="24" borderId="0" xfId="0" applyFill="1" applyAlignment="1">
      <alignment horizontal="left" vertical="center" wrapText="1"/>
    </xf>
    <xf numFmtId="0" fontId="0" fillId="24" borderId="0" xfId="0" applyFill="1" applyAlignment="1">
      <alignment vertical="top"/>
    </xf>
    <xf numFmtId="0" fontId="21" fillId="24" borderId="0" xfId="0" applyFont="1" applyFill="1" applyAlignment="1">
      <alignment vertical="center" wrapText="1"/>
    </xf>
    <xf numFmtId="0" fontId="25" fillId="29" borderId="53" xfId="0" applyFont="1" applyFill="1" applyBorder="1" applyAlignment="1">
      <alignment horizontal="center" vertical="center"/>
    </xf>
    <xf numFmtId="0" fontId="25" fillId="30" borderId="45" xfId="0" applyFont="1" applyFill="1" applyBorder="1" applyAlignment="1">
      <alignment horizontal="center" vertical="center"/>
    </xf>
    <xf numFmtId="0" fontId="25" fillId="29" borderId="29" xfId="0" applyFont="1" applyFill="1" applyBorder="1" applyAlignment="1">
      <alignment horizontal="center" vertical="center"/>
    </xf>
    <xf numFmtId="0" fontId="25" fillId="30" borderId="87" xfId="0" applyFont="1" applyFill="1" applyBorder="1" applyAlignment="1">
      <alignment horizontal="center" vertical="center"/>
    </xf>
    <xf numFmtId="0" fontId="48" fillId="0" borderId="34" xfId="0" applyFont="1" applyBorder="1" applyAlignment="1">
      <alignment horizontal="center" vertical="center"/>
    </xf>
    <xf numFmtId="0" fontId="49" fillId="0" borderId="41" xfId="0" applyFont="1" applyBorder="1" applyAlignment="1">
      <alignment horizontal="right" vertical="center" wrapText="1"/>
    </xf>
    <xf numFmtId="0" fontId="22" fillId="24" borderId="55" xfId="0" applyFont="1" applyFill="1" applyBorder="1" applyAlignment="1">
      <alignment horizontal="left" vertical="center" wrapText="1"/>
    </xf>
    <xf numFmtId="0" fontId="0" fillId="24" borderId="61" xfId="0" applyFill="1" applyBorder="1">
      <alignment vertical="center"/>
    </xf>
    <xf numFmtId="0" fontId="0" fillId="0" borderId="40" xfId="0" applyBorder="1">
      <alignment vertical="center"/>
    </xf>
    <xf numFmtId="0" fontId="54" fillId="29" borderId="28" xfId="0" applyFont="1" applyFill="1" applyBorder="1" applyAlignment="1">
      <alignment horizontal="center" vertical="center"/>
    </xf>
    <xf numFmtId="0" fontId="54" fillId="29" borderId="96" xfId="0" applyFont="1" applyFill="1" applyBorder="1" applyAlignment="1">
      <alignment horizontal="center" vertical="center"/>
    </xf>
    <xf numFmtId="0" fontId="54" fillId="30" borderId="30" xfId="0" applyFont="1" applyFill="1" applyBorder="1" applyAlignment="1">
      <alignment horizontal="center" vertical="center"/>
    </xf>
    <xf numFmtId="0" fontId="21" fillId="24" borderId="97" xfId="0" applyFont="1" applyFill="1" applyBorder="1" applyAlignment="1">
      <alignment horizontal="center" vertical="center"/>
    </xf>
    <xf numFmtId="0" fontId="21" fillId="24" borderId="98" xfId="0" applyFont="1" applyFill="1" applyBorder="1" applyAlignment="1">
      <alignment horizontal="center" vertical="center"/>
    </xf>
    <xf numFmtId="0" fontId="32" fillId="26" borderId="33" xfId="0" applyFont="1" applyFill="1" applyBorder="1" applyAlignment="1">
      <alignment horizontal="right" vertical="center"/>
    </xf>
    <xf numFmtId="0" fontId="27" fillId="27" borderId="27" xfId="0" applyFont="1" applyFill="1" applyBorder="1" applyAlignment="1">
      <alignment horizontal="right" vertical="center" wrapText="1"/>
    </xf>
    <xf numFmtId="0" fontId="54" fillId="29" borderId="100" xfId="0" applyFont="1" applyFill="1" applyBorder="1" applyAlignment="1">
      <alignment horizontal="center" vertical="center"/>
    </xf>
    <xf numFmtId="0" fontId="54" fillId="29" borderId="67" xfId="0" applyFont="1" applyFill="1" applyBorder="1" applyAlignment="1">
      <alignment horizontal="center" vertical="center"/>
    </xf>
    <xf numFmtId="0" fontId="54" fillId="29" borderId="101" xfId="0" applyFont="1" applyFill="1" applyBorder="1" applyAlignment="1">
      <alignment horizontal="center" vertical="center"/>
    </xf>
    <xf numFmtId="0" fontId="0" fillId="0" borderId="54" xfId="0" applyBorder="1" applyAlignment="1">
      <alignment horizontal="center" vertical="center"/>
    </xf>
    <xf numFmtId="0" fontId="45" fillId="27" borderId="33" xfId="0" applyFont="1" applyFill="1" applyBorder="1" applyAlignment="1">
      <alignment vertical="center" shrinkToFit="1"/>
    </xf>
    <xf numFmtId="0" fontId="0" fillId="27" borderId="27" xfId="0" applyFill="1" applyBorder="1" applyAlignment="1">
      <alignment vertical="center" wrapText="1"/>
    </xf>
    <xf numFmtId="0" fontId="36" fillId="0" borderId="53" xfId="0" applyFont="1" applyBorder="1" applyAlignment="1">
      <alignment horizontal="left" vertical="center" wrapText="1"/>
    </xf>
    <xf numFmtId="0" fontId="0" fillId="0" borderId="35" xfId="0" applyBorder="1" applyAlignment="1">
      <alignment vertical="center" wrapText="1"/>
    </xf>
    <xf numFmtId="0" fontId="51" fillId="0" borderId="35" xfId="0" applyFont="1" applyBorder="1" applyAlignment="1">
      <alignment horizontal="right" vertical="center" wrapText="1"/>
    </xf>
    <xf numFmtId="0" fontId="21" fillId="24" borderId="0" xfId="0" applyFont="1" applyFill="1" applyAlignment="1">
      <alignment horizontal="center" vertical="center"/>
    </xf>
    <xf numFmtId="0" fontId="25" fillId="29" borderId="96" xfId="0" applyFont="1" applyFill="1" applyBorder="1" applyAlignment="1">
      <alignment horizontal="center" vertical="center"/>
    </xf>
    <xf numFmtId="0" fontId="54" fillId="29" borderId="56" xfId="0" applyFont="1" applyFill="1" applyBorder="1" applyAlignment="1">
      <alignment horizontal="center" vertical="center"/>
    </xf>
    <xf numFmtId="0" fontId="38" fillId="0" borderId="53" xfId="0" applyFont="1" applyBorder="1" applyAlignment="1">
      <alignment horizontal="right" vertical="center"/>
    </xf>
    <xf numFmtId="0" fontId="57" fillId="26" borderId="27" xfId="0" applyFont="1" applyFill="1" applyBorder="1" applyAlignment="1">
      <alignment horizontal="right" vertical="center" wrapText="1"/>
    </xf>
    <xf numFmtId="0" fontId="0" fillId="0" borderId="40" xfId="0" applyBorder="1" applyAlignment="1">
      <alignment horizontal="right" vertical="center"/>
    </xf>
    <xf numFmtId="0" fontId="46" fillId="0" borderId="0" xfId="0" applyFont="1">
      <alignment vertical="center"/>
    </xf>
    <xf numFmtId="0" fontId="21" fillId="24" borderId="52" xfId="0" applyFont="1" applyFill="1" applyBorder="1">
      <alignment vertical="center"/>
    </xf>
    <xf numFmtId="0" fontId="43" fillId="26" borderId="33" xfId="0" applyFont="1" applyFill="1" applyBorder="1" applyAlignment="1">
      <alignment vertical="center" wrapText="1"/>
    </xf>
    <xf numFmtId="0" fontId="33" fillId="24" borderId="62" xfId="0" applyFont="1" applyFill="1" applyBorder="1" applyAlignment="1">
      <alignment horizontal="center" vertical="center" wrapText="1"/>
    </xf>
    <xf numFmtId="0" fontId="33" fillId="24" borderId="74" xfId="0" applyFont="1" applyFill="1" applyBorder="1" applyAlignment="1">
      <alignment horizontal="center" vertical="center" wrapText="1"/>
    </xf>
    <xf numFmtId="0" fontId="0" fillId="0" borderId="111" xfId="0" applyBorder="1">
      <alignment vertical="center"/>
    </xf>
    <xf numFmtId="0" fontId="25" fillId="30" borderId="39" xfId="0" applyFont="1" applyFill="1" applyBorder="1" applyAlignment="1">
      <alignment horizontal="center" vertical="center" wrapText="1"/>
    </xf>
    <xf numFmtId="0" fontId="25" fillId="30" borderId="28" xfId="0" applyFont="1" applyFill="1" applyBorder="1" applyAlignment="1">
      <alignment horizontal="center" vertical="center" wrapText="1"/>
    </xf>
    <xf numFmtId="0" fontId="0" fillId="27" borderId="33" xfId="0" applyFill="1" applyBorder="1">
      <alignment vertical="center"/>
    </xf>
    <xf numFmtId="0" fontId="0" fillId="24" borderId="81" xfId="0" applyFill="1" applyBorder="1">
      <alignment vertical="center"/>
    </xf>
    <xf numFmtId="0" fontId="59" fillId="24" borderId="52" xfId="0" applyFont="1" applyFill="1" applyBorder="1" applyAlignment="1">
      <alignment horizontal="left" vertical="center" wrapText="1"/>
    </xf>
    <xf numFmtId="0" fontId="39" fillId="27" borderId="33" xfId="0" applyFont="1" applyFill="1" applyBorder="1">
      <alignment vertical="center"/>
    </xf>
    <xf numFmtId="0" fontId="6" fillId="0" borderId="0" xfId="29" applyBorder="1">
      <alignment vertical="center"/>
    </xf>
    <xf numFmtId="0" fontId="39" fillId="24" borderId="0" xfId="0" applyFont="1" applyFill="1" applyAlignment="1">
      <alignment vertical="top"/>
    </xf>
    <xf numFmtId="0" fontId="35" fillId="25" borderId="0" xfId="0" applyFont="1" applyFill="1">
      <alignment vertical="center"/>
    </xf>
    <xf numFmtId="0" fontId="0" fillId="0" borderId="54" xfId="0" applyBorder="1">
      <alignment vertical="center"/>
    </xf>
    <xf numFmtId="0" fontId="25" fillId="30" borderId="53" xfId="0" applyFont="1" applyFill="1" applyBorder="1" applyAlignment="1">
      <alignment horizontal="center" vertical="center" wrapText="1"/>
    </xf>
    <xf numFmtId="0" fontId="25" fillId="30" borderId="52" xfId="0" applyFont="1" applyFill="1" applyBorder="1" applyAlignment="1">
      <alignment horizontal="center" vertical="center" wrapText="1"/>
    </xf>
    <xf numFmtId="0" fontId="27" fillId="24" borderId="0" xfId="0" applyFont="1" applyFill="1" applyAlignment="1">
      <alignment horizontal="center" vertical="center"/>
    </xf>
    <xf numFmtId="0" fontId="23" fillId="24" borderId="0" xfId="0" applyFont="1" applyFill="1" applyAlignment="1">
      <alignment horizontal="center" vertical="center"/>
    </xf>
    <xf numFmtId="0" fontId="25" fillId="29" borderId="0" xfId="0" applyFont="1" applyFill="1" applyAlignment="1">
      <alignment horizontal="center" vertical="center"/>
    </xf>
    <xf numFmtId="0" fontId="0" fillId="24" borderId="118" xfId="0" applyFill="1" applyBorder="1">
      <alignment vertical="center"/>
    </xf>
    <xf numFmtId="0" fontId="0" fillId="24" borderId="119" xfId="0" applyFill="1" applyBorder="1" applyAlignment="1">
      <alignment horizontal="center" vertical="center"/>
    </xf>
    <xf numFmtId="0" fontId="0" fillId="24" borderId="119" xfId="0" applyFill="1" applyBorder="1">
      <alignment vertical="center"/>
    </xf>
    <xf numFmtId="0" fontId="0" fillId="0" borderId="99" xfId="0" applyBorder="1" applyAlignment="1">
      <alignment vertical="center" wrapText="1"/>
    </xf>
    <xf numFmtId="0" fontId="0" fillId="24" borderId="0" xfId="0" applyFill="1" applyAlignment="1">
      <alignment vertical="top" wrapText="1"/>
    </xf>
    <xf numFmtId="0" fontId="0" fillId="0" borderId="99" xfId="0" applyBorder="1" applyAlignment="1">
      <alignment horizontal="left" vertical="center" wrapText="1"/>
    </xf>
    <xf numFmtId="0" fontId="35" fillId="24" borderId="73" xfId="0" applyFont="1" applyFill="1" applyBorder="1">
      <alignment vertical="center"/>
    </xf>
    <xf numFmtId="0" fontId="25" fillId="29" borderId="59" xfId="0" applyFont="1" applyFill="1" applyBorder="1" applyAlignment="1">
      <alignment horizontal="center" vertical="center"/>
    </xf>
    <xf numFmtId="0" fontId="25" fillId="29" borderId="100" xfId="0" applyFont="1" applyFill="1" applyBorder="1" applyAlignment="1">
      <alignment horizontal="center" vertical="center"/>
    </xf>
    <xf numFmtId="0" fontId="35" fillId="24" borderId="39" xfId="0" applyFont="1" applyFill="1" applyBorder="1" applyAlignment="1">
      <alignment vertical="center" wrapText="1"/>
    </xf>
    <xf numFmtId="0" fontId="33" fillId="31" borderId="62" xfId="0" applyFont="1" applyFill="1" applyBorder="1" applyAlignment="1">
      <alignment horizontal="center" vertical="center" wrapText="1"/>
    </xf>
    <xf numFmtId="0" fontId="39" fillId="0" borderId="99" xfId="0" applyFont="1" applyBorder="1" applyAlignment="1">
      <alignment horizontal="left" vertical="center" wrapText="1"/>
    </xf>
    <xf numFmtId="0" fontId="0" fillId="24" borderId="73" xfId="0" applyFill="1" applyBorder="1">
      <alignment vertical="center"/>
    </xf>
    <xf numFmtId="0" fontId="54" fillId="29" borderId="73" xfId="0" applyFont="1" applyFill="1" applyBorder="1" applyAlignment="1">
      <alignment horizontal="center" vertical="center"/>
    </xf>
    <xf numFmtId="0" fontId="0" fillId="0" borderId="76" xfId="0" applyBorder="1">
      <alignment vertical="center"/>
    </xf>
    <xf numFmtId="0" fontId="37" fillId="24" borderId="53" xfId="0" applyFont="1" applyFill="1" applyBorder="1">
      <alignment vertical="center"/>
    </xf>
    <xf numFmtId="0" fontId="0" fillId="24" borderId="124" xfId="0" applyFill="1" applyBorder="1">
      <alignment vertical="center"/>
    </xf>
    <xf numFmtId="0" fontId="36" fillId="24" borderId="124" xfId="0" applyFont="1" applyFill="1" applyBorder="1" applyAlignment="1">
      <alignment vertical="center" wrapText="1"/>
    </xf>
    <xf numFmtId="0" fontId="63" fillId="24" borderId="0" xfId="0" applyFont="1" applyFill="1" applyAlignment="1">
      <alignment vertical="center" wrapText="1"/>
    </xf>
    <xf numFmtId="0" fontId="0" fillId="24" borderId="53" xfId="0" applyFill="1" applyBorder="1">
      <alignment vertical="center"/>
    </xf>
    <xf numFmtId="0" fontId="25" fillId="29" borderId="28" xfId="0" applyFont="1" applyFill="1" applyBorder="1" applyAlignment="1">
      <alignment horizontal="center" vertical="center" wrapText="1"/>
    </xf>
    <xf numFmtId="0" fontId="23" fillId="32" borderId="29" xfId="0" applyFont="1" applyFill="1" applyBorder="1">
      <alignment vertical="center"/>
    </xf>
    <xf numFmtId="0" fontId="38" fillId="24" borderId="126" xfId="0" applyFont="1" applyFill="1" applyBorder="1" applyAlignment="1">
      <alignment horizontal="center" vertical="center" wrapText="1"/>
    </xf>
    <xf numFmtId="0" fontId="11" fillId="24" borderId="126" xfId="0" applyFont="1" applyFill="1" applyBorder="1" applyAlignment="1">
      <alignment horizontal="right" vertical="center"/>
    </xf>
    <xf numFmtId="0" fontId="57" fillId="24" borderId="126" xfId="0" applyFont="1" applyFill="1" applyBorder="1" applyAlignment="1">
      <alignment horizontal="right" vertical="center" wrapText="1"/>
    </xf>
    <xf numFmtId="0" fontId="0" fillId="24" borderId="126" xfId="0" applyFill="1" applyBorder="1" applyAlignment="1">
      <alignment horizontal="right" vertical="center" wrapText="1"/>
    </xf>
    <xf numFmtId="0" fontId="32" fillId="24" borderId="126" xfId="0" applyFont="1" applyFill="1" applyBorder="1" applyAlignment="1">
      <alignment horizontal="right" vertical="center" wrapText="1"/>
    </xf>
    <xf numFmtId="0" fontId="32" fillId="24" borderId="126" xfId="0" applyFont="1" applyFill="1" applyBorder="1" applyAlignment="1">
      <alignment horizontal="right" vertical="top" wrapText="1"/>
    </xf>
    <xf numFmtId="0" fontId="23" fillId="24" borderId="126" xfId="0" applyFont="1" applyFill="1" applyBorder="1" applyAlignment="1">
      <alignment horizontal="left" vertical="center" wrapText="1"/>
    </xf>
    <xf numFmtId="0" fontId="21" fillId="24" borderId="126" xfId="0" applyFont="1" applyFill="1" applyBorder="1">
      <alignment vertical="center"/>
    </xf>
    <xf numFmtId="0" fontId="45" fillId="24" borderId="127" xfId="0" applyFont="1" applyFill="1" applyBorder="1" applyAlignment="1">
      <alignment horizontal="right" vertical="center" wrapText="1"/>
    </xf>
    <xf numFmtId="0" fontId="25" fillId="29" borderId="40" xfId="0" applyFont="1" applyFill="1" applyBorder="1" applyAlignment="1">
      <alignment horizontal="center" vertical="center"/>
    </xf>
    <xf numFmtId="0" fontId="0" fillId="0" borderId="91" xfId="0" applyBorder="1">
      <alignment vertical="center"/>
    </xf>
    <xf numFmtId="0" fontId="22" fillId="32" borderId="55" xfId="0" applyFont="1" applyFill="1" applyBorder="1" applyAlignment="1">
      <alignment vertical="center" wrapText="1"/>
    </xf>
    <xf numFmtId="0" fontId="38" fillId="24" borderId="0" xfId="0" applyFont="1" applyFill="1" applyAlignment="1">
      <alignment horizontal="center" vertical="center" wrapText="1"/>
    </xf>
    <xf numFmtId="0" fontId="11" fillId="24" borderId="0" xfId="0" applyFont="1" applyFill="1" applyAlignment="1">
      <alignment vertical="center" wrapText="1"/>
    </xf>
    <xf numFmtId="0" fontId="32" fillId="24" borderId="0" xfId="0" applyFont="1" applyFill="1" applyAlignment="1">
      <alignment horizontal="left" vertical="top" wrapText="1"/>
    </xf>
    <xf numFmtId="0" fontId="32" fillId="24" borderId="0" xfId="0" applyFont="1" applyFill="1" applyAlignment="1">
      <alignment horizontal="left" vertical="center" wrapText="1"/>
    </xf>
    <xf numFmtId="0" fontId="63" fillId="24" borderId="129" xfId="0" applyFont="1" applyFill="1" applyBorder="1" applyAlignment="1">
      <alignment horizontal="left" vertical="center" wrapText="1"/>
    </xf>
    <xf numFmtId="0" fontId="25" fillId="30" borderId="53" xfId="0" applyFont="1" applyFill="1" applyBorder="1" applyAlignment="1">
      <alignment horizontal="center" vertical="center"/>
    </xf>
    <xf numFmtId="0" fontId="25" fillId="30" borderId="89" xfId="0" applyFont="1" applyFill="1" applyBorder="1" applyAlignment="1">
      <alignment horizontal="center" vertical="center"/>
    </xf>
    <xf numFmtId="0" fontId="48" fillId="24" borderId="52" xfId="0" applyFont="1" applyFill="1" applyBorder="1" applyAlignment="1">
      <alignment horizontal="center" vertical="center"/>
    </xf>
    <xf numFmtId="0" fontId="64" fillId="24" borderId="0" xfId="0" applyFont="1" applyFill="1" applyAlignment="1">
      <alignment horizontal="center" vertical="center"/>
    </xf>
    <xf numFmtId="0" fontId="25" fillId="29" borderId="28" xfId="0" applyFont="1" applyFill="1" applyBorder="1" applyAlignment="1">
      <alignment horizontal="center" vertical="center"/>
    </xf>
    <xf numFmtId="0" fontId="25" fillId="29" borderId="63" xfId="0" applyFont="1" applyFill="1" applyBorder="1" applyAlignment="1">
      <alignment horizontal="center" vertical="center" wrapText="1"/>
    </xf>
    <xf numFmtId="0" fontId="23" fillId="32" borderId="108" xfId="0" applyFont="1" applyFill="1" applyBorder="1">
      <alignment vertical="center"/>
    </xf>
    <xf numFmtId="0" fontId="23" fillId="32" borderId="78" xfId="0" applyFont="1" applyFill="1" applyBorder="1">
      <alignment vertical="center"/>
    </xf>
    <xf numFmtId="0" fontId="0" fillId="24" borderId="52" xfId="0" applyFill="1" applyBorder="1" applyAlignment="1">
      <alignment vertical="center" wrapText="1"/>
    </xf>
    <xf numFmtId="0" fontId="22" fillId="30" borderId="116" xfId="0" applyFont="1" applyFill="1" applyBorder="1">
      <alignment vertical="center"/>
    </xf>
    <xf numFmtId="0" fontId="22" fillId="29" borderId="116" xfId="0" applyFont="1" applyFill="1" applyBorder="1">
      <alignment vertical="center"/>
    </xf>
    <xf numFmtId="0" fontId="22" fillId="30" borderId="110" xfId="0" applyFont="1" applyFill="1" applyBorder="1">
      <alignment vertical="center"/>
    </xf>
    <xf numFmtId="0" fontId="51" fillId="24" borderId="134" xfId="0" applyFont="1" applyFill="1" applyBorder="1">
      <alignment vertical="center"/>
    </xf>
    <xf numFmtId="0" fontId="51" fillId="24" borderId="97" xfId="0" applyFont="1" applyFill="1" applyBorder="1">
      <alignment vertical="center"/>
    </xf>
    <xf numFmtId="0" fontId="21" fillId="32" borderId="75" xfId="0" applyFont="1" applyFill="1" applyBorder="1">
      <alignment vertical="center"/>
    </xf>
    <xf numFmtId="0" fontId="21" fillId="33" borderId="52" xfId="0" applyFont="1" applyFill="1" applyBorder="1" applyAlignment="1">
      <alignment horizontal="left" vertical="center" wrapText="1"/>
    </xf>
    <xf numFmtId="0" fontId="21" fillId="32" borderId="76" xfId="0" applyFont="1" applyFill="1" applyBorder="1">
      <alignment vertical="center"/>
    </xf>
    <xf numFmtId="0" fontId="25" fillId="29" borderId="0" xfId="0" applyFont="1" applyFill="1" applyAlignment="1">
      <alignment horizontal="center" vertical="center" wrapText="1"/>
    </xf>
    <xf numFmtId="0" fontId="23" fillId="33" borderId="55" xfId="0" applyFont="1" applyFill="1" applyBorder="1">
      <alignment vertical="center"/>
    </xf>
    <xf numFmtId="0" fontId="25" fillId="30" borderId="59" xfId="0" applyFont="1" applyFill="1" applyBorder="1" applyAlignment="1">
      <alignment horizontal="center" vertical="center"/>
    </xf>
    <xf numFmtId="0" fontId="25" fillId="30" borderId="132" xfId="0" applyFont="1" applyFill="1" applyBorder="1" applyAlignment="1">
      <alignment horizontal="center" vertical="center"/>
    </xf>
    <xf numFmtId="0" fontId="25" fillId="29" borderId="54" xfId="0" applyFont="1" applyFill="1" applyBorder="1" applyAlignment="1">
      <alignment horizontal="center" vertical="center"/>
    </xf>
    <xf numFmtId="0" fontId="22" fillId="30" borderId="75" xfId="0" applyFont="1" applyFill="1" applyBorder="1">
      <alignment vertical="center"/>
    </xf>
    <xf numFmtId="0" fontId="22" fillId="29" borderId="75" xfId="0" applyFont="1" applyFill="1" applyBorder="1">
      <alignment vertical="center"/>
    </xf>
    <xf numFmtId="0" fontId="22" fillId="30" borderId="104" xfId="0" applyFont="1" applyFill="1" applyBorder="1">
      <alignment vertical="center"/>
    </xf>
    <xf numFmtId="0" fontId="21" fillId="0" borderId="75" xfId="0" applyFont="1" applyBorder="1">
      <alignment vertical="center"/>
    </xf>
    <xf numFmtId="0" fontId="21" fillId="24" borderId="142" xfId="0" applyFont="1" applyFill="1" applyBorder="1" applyAlignment="1">
      <alignment vertical="center" wrapText="1"/>
    </xf>
    <xf numFmtId="0" fontId="21" fillId="0" borderId="76" xfId="0" applyFont="1" applyBorder="1">
      <alignment vertical="center"/>
    </xf>
    <xf numFmtId="0" fontId="23" fillId="0" borderId="91" xfId="0" applyFont="1" applyBorder="1">
      <alignment vertical="center"/>
    </xf>
    <xf numFmtId="0" fontId="23" fillId="24" borderId="91" xfId="0" applyFont="1" applyFill="1" applyBorder="1">
      <alignment vertical="center"/>
    </xf>
    <xf numFmtId="0" fontId="0" fillId="33" borderId="0" xfId="0" applyFill="1" applyAlignment="1">
      <alignment vertical="center" wrapText="1"/>
    </xf>
    <xf numFmtId="0" fontId="0" fillId="33" borderId="13" xfId="0" applyFill="1" applyBorder="1" applyAlignment="1">
      <alignment vertical="center" wrapText="1"/>
    </xf>
    <xf numFmtId="0" fontId="54" fillId="29" borderId="30" xfId="0" applyFont="1" applyFill="1" applyBorder="1" applyAlignment="1">
      <alignment horizontal="center" vertical="center"/>
    </xf>
    <xf numFmtId="0" fontId="37" fillId="29" borderId="35" xfId="0" applyFont="1" applyFill="1" applyBorder="1">
      <alignment vertical="center"/>
    </xf>
    <xf numFmtId="0" fontId="38" fillId="29" borderId="39" xfId="0" applyFont="1" applyFill="1" applyBorder="1" applyAlignment="1">
      <alignment horizontal="center" vertical="center"/>
    </xf>
    <xf numFmtId="0" fontId="38" fillId="29" borderId="38" xfId="0" applyFont="1" applyFill="1" applyBorder="1" applyAlignment="1">
      <alignment horizontal="center" vertical="center"/>
    </xf>
    <xf numFmtId="0" fontId="25" fillId="29" borderId="38" xfId="0" applyFont="1" applyFill="1" applyBorder="1" applyAlignment="1">
      <alignment horizontal="center" vertical="center"/>
    </xf>
    <xf numFmtId="0" fontId="25" fillId="30" borderId="52" xfId="0" applyFont="1" applyFill="1" applyBorder="1" applyAlignment="1">
      <alignment horizontal="center" vertical="center"/>
    </xf>
    <xf numFmtId="0" fontId="25" fillId="30" borderId="0" xfId="0" applyFont="1" applyFill="1" applyAlignment="1">
      <alignment horizontal="center" vertical="center"/>
    </xf>
    <xf numFmtId="0" fontId="25" fillId="29" borderId="30" xfId="0" applyFont="1" applyFill="1" applyBorder="1" applyAlignment="1">
      <alignment horizontal="center" vertical="center" wrapText="1"/>
    </xf>
    <xf numFmtId="0" fontId="66" fillId="24" borderId="0" xfId="0" applyFont="1" applyFill="1">
      <alignment vertical="center"/>
    </xf>
    <xf numFmtId="0" fontId="21" fillId="0" borderId="143" xfId="0" applyFont="1" applyBorder="1" applyAlignment="1">
      <alignment vertical="center" shrinkToFit="1"/>
    </xf>
    <xf numFmtId="0" fontId="22" fillId="32" borderId="52" xfId="0" applyFont="1" applyFill="1" applyBorder="1">
      <alignment vertical="center"/>
    </xf>
    <xf numFmtId="0" fontId="0" fillId="0" borderId="55" xfId="0" applyBorder="1" applyAlignment="1">
      <alignment horizontal="center" vertical="center"/>
    </xf>
    <xf numFmtId="0" fontId="0" fillId="33" borderId="91" xfId="0" applyFill="1" applyBorder="1" applyAlignment="1">
      <alignment vertical="center" wrapText="1"/>
    </xf>
    <xf numFmtId="0" fontId="0" fillId="33" borderId="94" xfId="0" applyFill="1" applyBorder="1" applyAlignment="1">
      <alignment vertical="center" wrapText="1"/>
    </xf>
    <xf numFmtId="0" fontId="0" fillId="24" borderId="78" xfId="0" applyFill="1" applyBorder="1">
      <alignment vertical="center"/>
    </xf>
    <xf numFmtId="0" fontId="0" fillId="24" borderId="13" xfId="0" applyFill="1" applyBorder="1" applyAlignment="1">
      <alignment vertical="center" wrapText="1"/>
    </xf>
    <xf numFmtId="0" fontId="19" fillId="27" borderId="61" xfId="0" applyFont="1" applyFill="1" applyBorder="1" applyAlignment="1">
      <alignment vertical="center" wrapText="1"/>
    </xf>
    <xf numFmtId="0" fontId="19" fillId="27" borderId="35" xfId="0" applyFont="1" applyFill="1" applyBorder="1" applyAlignment="1">
      <alignment vertical="center" wrapText="1"/>
    </xf>
    <xf numFmtId="0" fontId="19" fillId="27" borderId="29" xfId="0" applyFont="1" applyFill="1" applyBorder="1" applyAlignment="1">
      <alignment vertical="center" wrapText="1"/>
    </xf>
    <xf numFmtId="0" fontId="0" fillId="24" borderId="35" xfId="0" applyFill="1" applyBorder="1" applyAlignment="1">
      <alignment horizontal="left" vertical="center" wrapText="1"/>
    </xf>
    <xf numFmtId="0" fontId="25" fillId="30" borderId="30" xfId="0" applyFont="1" applyFill="1" applyBorder="1" applyAlignment="1">
      <alignment horizontal="center" vertical="center" wrapText="1"/>
    </xf>
    <xf numFmtId="0" fontId="22" fillId="24" borderId="61" xfId="0" applyFont="1" applyFill="1" applyBorder="1">
      <alignment vertical="center"/>
    </xf>
    <xf numFmtId="0" fontId="19" fillId="27" borderId="0" xfId="0" applyFont="1" applyFill="1" applyAlignment="1">
      <alignment vertical="center" wrapText="1"/>
    </xf>
    <xf numFmtId="0" fontId="19" fillId="27" borderId="55" xfId="0" applyFont="1" applyFill="1" applyBorder="1" applyAlignment="1">
      <alignment vertical="center" wrapText="1"/>
    </xf>
    <xf numFmtId="0" fontId="22" fillId="0" borderId="0" xfId="0" applyFont="1" applyAlignment="1">
      <alignment vertical="center" wrapText="1"/>
    </xf>
    <xf numFmtId="0" fontId="38" fillId="24" borderId="124" xfId="0" applyFont="1" applyFill="1" applyBorder="1" applyAlignment="1">
      <alignment horizontal="center" vertical="center" wrapText="1"/>
    </xf>
    <xf numFmtId="0" fontId="11" fillId="24" borderId="124" xfId="0" applyFont="1" applyFill="1" applyBorder="1" applyAlignment="1">
      <alignment vertical="center" wrapText="1"/>
    </xf>
    <xf numFmtId="0" fontId="32" fillId="24" borderId="124" xfId="0" applyFont="1" applyFill="1" applyBorder="1" applyAlignment="1">
      <alignment horizontal="left" vertical="top" wrapText="1"/>
    </xf>
    <xf numFmtId="0" fontId="23" fillId="24" borderId="124" xfId="0" applyFont="1" applyFill="1" applyBorder="1">
      <alignment vertical="center"/>
    </xf>
    <xf numFmtId="0" fontId="31" fillId="24" borderId="124" xfId="0" applyFont="1" applyFill="1" applyBorder="1" applyAlignment="1">
      <alignment vertical="center" wrapText="1"/>
    </xf>
    <xf numFmtId="0" fontId="23" fillId="24" borderId="124" xfId="0" applyFont="1" applyFill="1" applyBorder="1" applyAlignment="1">
      <alignment horizontal="left" vertical="center" wrapText="1"/>
    </xf>
    <xf numFmtId="0" fontId="21" fillId="24" borderId="124" xfId="0" applyFont="1" applyFill="1" applyBorder="1">
      <alignment vertical="center"/>
    </xf>
    <xf numFmtId="0" fontId="63" fillId="24" borderId="150" xfId="0" applyFont="1" applyFill="1" applyBorder="1" applyAlignment="1">
      <alignment horizontal="left" vertical="center" wrapText="1"/>
    </xf>
    <xf numFmtId="0" fontId="0" fillId="0" borderId="153" xfId="0" applyBorder="1">
      <alignment vertical="center"/>
    </xf>
    <xf numFmtId="0" fontId="0" fillId="0" borderId="155" xfId="0" applyBorder="1">
      <alignment vertical="center"/>
    </xf>
    <xf numFmtId="0" fontId="35" fillId="0" borderId="155" xfId="0" applyFont="1" applyBorder="1">
      <alignment vertical="center"/>
    </xf>
    <xf numFmtId="0" fontId="0" fillId="24" borderId="158" xfId="0" applyFill="1" applyBorder="1">
      <alignment vertical="center"/>
    </xf>
    <xf numFmtId="0" fontId="0" fillId="24" borderId="159" xfId="0" applyFill="1" applyBorder="1">
      <alignment vertical="center"/>
    </xf>
    <xf numFmtId="0" fontId="35" fillId="0" borderId="119" xfId="0" applyFont="1" applyBorder="1">
      <alignment vertical="center"/>
    </xf>
    <xf numFmtId="0" fontId="35" fillId="0" borderId="154" xfId="0" applyFont="1" applyBorder="1">
      <alignment vertical="center"/>
    </xf>
    <xf numFmtId="0" fontId="0" fillId="24" borderId="119" xfId="0" applyFill="1" applyBorder="1" applyAlignment="1">
      <alignment vertical="center" wrapText="1"/>
    </xf>
    <xf numFmtId="0" fontId="0" fillId="24" borderId="162" xfId="0" applyFill="1" applyBorder="1" applyAlignment="1">
      <alignment vertical="center" wrapText="1"/>
    </xf>
    <xf numFmtId="0" fontId="19" fillId="27" borderId="158" xfId="0" applyFont="1" applyFill="1" applyBorder="1" applyAlignment="1">
      <alignment vertical="center" wrapText="1"/>
    </xf>
    <xf numFmtId="0" fontId="19" fillId="27" borderId="119" xfId="0" applyFont="1" applyFill="1" applyBorder="1" applyAlignment="1">
      <alignment vertical="center" wrapText="1"/>
    </xf>
    <xf numFmtId="0" fontId="19" fillId="27" borderId="159" xfId="0" applyFont="1" applyFill="1" applyBorder="1" applyAlignment="1">
      <alignment vertical="center" wrapText="1"/>
    </xf>
    <xf numFmtId="0" fontId="0" fillId="24" borderId="119" xfId="0" applyFill="1" applyBorder="1" applyAlignment="1">
      <alignment horizontal="left" vertical="center" wrapText="1"/>
    </xf>
    <xf numFmtId="0" fontId="21" fillId="24" borderId="119" xfId="0" applyFont="1" applyFill="1" applyBorder="1">
      <alignment vertical="center"/>
    </xf>
    <xf numFmtId="0" fontId="21" fillId="24" borderId="119" xfId="0" applyFont="1" applyFill="1" applyBorder="1" applyAlignment="1">
      <alignment vertical="center" wrapText="1"/>
    </xf>
    <xf numFmtId="0" fontId="67" fillId="0" borderId="0" xfId="0" applyFont="1">
      <alignment vertical="center"/>
    </xf>
    <xf numFmtId="0" fontId="21" fillId="0" borderId="0" xfId="0" applyFont="1" applyAlignment="1">
      <alignment horizontal="left" vertical="center" wrapText="1"/>
    </xf>
    <xf numFmtId="0" fontId="21" fillId="0" borderId="0" xfId="0" applyFont="1" applyAlignment="1">
      <alignment vertical="center" wrapText="1"/>
    </xf>
    <xf numFmtId="0" fontId="36" fillId="0" borderId="168" xfId="0" applyFont="1" applyBorder="1">
      <alignment vertical="center"/>
    </xf>
    <xf numFmtId="0" fontId="21" fillId="0" borderId="169" xfId="0" applyFont="1" applyBorder="1">
      <alignment vertical="center"/>
    </xf>
    <xf numFmtId="0" fontId="21" fillId="0" borderId="170" xfId="0" applyFont="1" applyBorder="1">
      <alignment vertical="center"/>
    </xf>
    <xf numFmtId="0" fontId="21" fillId="0" borderId="168" xfId="0" applyFont="1" applyBorder="1">
      <alignment vertical="center"/>
    </xf>
    <xf numFmtId="0" fontId="0" fillId="0" borderId="169" xfId="0" applyBorder="1">
      <alignment vertical="center"/>
    </xf>
    <xf numFmtId="0" fontId="0" fillId="24" borderId="169" xfId="0" applyFill="1" applyBorder="1">
      <alignment vertical="center"/>
    </xf>
    <xf numFmtId="0" fontId="0" fillId="24" borderId="170" xfId="0" applyFill="1" applyBorder="1">
      <alignment vertical="center"/>
    </xf>
    <xf numFmtId="0" fontId="0" fillId="24" borderId="171" xfId="0" applyFill="1" applyBorder="1">
      <alignment vertical="center"/>
    </xf>
    <xf numFmtId="0" fontId="0" fillId="24" borderId="172" xfId="0" applyFill="1" applyBorder="1">
      <alignment vertical="center"/>
    </xf>
    <xf numFmtId="0" fontId="21" fillId="0" borderId="172" xfId="0" applyFont="1" applyBorder="1">
      <alignment vertical="center"/>
    </xf>
    <xf numFmtId="0" fontId="21" fillId="0" borderId="173" xfId="0" applyFont="1" applyBorder="1">
      <alignment vertical="center"/>
    </xf>
    <xf numFmtId="0" fontId="22" fillId="0" borderId="171" xfId="0" applyFont="1" applyBorder="1">
      <alignment vertical="center"/>
    </xf>
    <xf numFmtId="0" fontId="22" fillId="0" borderId="172" xfId="0" applyFont="1" applyBorder="1">
      <alignment vertical="center"/>
    </xf>
    <xf numFmtId="0" fontId="21" fillId="0" borderId="174" xfId="0" applyFont="1" applyBorder="1">
      <alignment vertical="center"/>
    </xf>
    <xf numFmtId="0" fontId="21" fillId="0" borderId="111" xfId="0" applyFont="1" applyBorder="1" applyAlignment="1">
      <alignment horizontal="right" vertical="center"/>
    </xf>
    <xf numFmtId="0" fontId="21" fillId="0" borderId="111" xfId="0" applyFont="1" applyBorder="1">
      <alignment vertical="center"/>
    </xf>
    <xf numFmtId="0" fontId="21" fillId="0" borderId="175" xfId="0" applyFont="1" applyBorder="1">
      <alignment vertical="center"/>
    </xf>
    <xf numFmtId="0" fontId="21" fillId="0" borderId="176" xfId="0" applyFont="1" applyBorder="1">
      <alignment vertical="center"/>
    </xf>
    <xf numFmtId="0" fontId="21" fillId="0" borderId="177" xfId="0" applyFont="1" applyBorder="1">
      <alignment vertical="center"/>
    </xf>
    <xf numFmtId="0" fontId="21" fillId="0" borderId="179" xfId="0" applyFont="1" applyBorder="1">
      <alignment vertical="center"/>
    </xf>
    <xf numFmtId="0" fontId="25" fillId="32" borderId="179" xfId="0" applyFont="1" applyFill="1" applyBorder="1" applyAlignment="1">
      <alignment horizontal="center" vertical="center"/>
    </xf>
    <xf numFmtId="0" fontId="33" fillId="24" borderId="111" xfId="0" applyFont="1" applyFill="1" applyBorder="1" applyAlignment="1">
      <alignment horizontal="center" vertical="center" wrapText="1"/>
    </xf>
    <xf numFmtId="0" fontId="0" fillId="24" borderId="176" xfId="0" applyFill="1" applyBorder="1">
      <alignment vertical="center"/>
    </xf>
    <xf numFmtId="0" fontId="0" fillId="24" borderId="177" xfId="0" applyFill="1" applyBorder="1">
      <alignment vertical="center"/>
    </xf>
    <xf numFmtId="0" fontId="22" fillId="0" borderId="177" xfId="0" applyFont="1" applyBorder="1" applyAlignment="1">
      <alignment vertical="center" wrapText="1"/>
    </xf>
    <xf numFmtId="0" fontId="22" fillId="0" borderId="0" xfId="0" applyFont="1" applyAlignment="1">
      <alignment horizontal="left" vertical="center" shrinkToFit="1"/>
    </xf>
    <xf numFmtId="0" fontId="21" fillId="0" borderId="52" xfId="0" applyFont="1" applyBorder="1" applyAlignment="1">
      <alignment vertical="center" shrinkToFit="1"/>
    </xf>
    <xf numFmtId="0" fontId="21" fillId="0" borderId="53" xfId="0" applyFont="1" applyBorder="1" applyAlignment="1">
      <alignment vertical="center" shrinkToFit="1"/>
    </xf>
    <xf numFmtId="0" fontId="0" fillId="0" borderId="174" xfId="0" applyBorder="1">
      <alignment vertical="center"/>
    </xf>
    <xf numFmtId="0" fontId="21" fillId="0" borderId="171" xfId="0" applyFont="1" applyBorder="1">
      <alignment vertical="center"/>
    </xf>
    <xf numFmtId="0" fontId="22" fillId="0" borderId="179" xfId="0" applyFont="1" applyBorder="1">
      <alignment vertical="center"/>
    </xf>
    <xf numFmtId="0" fontId="22" fillId="0" borderId="177" xfId="0" applyFont="1" applyBorder="1">
      <alignment vertical="center"/>
    </xf>
    <xf numFmtId="0" fontId="22" fillId="0" borderId="174" xfId="0" applyFont="1" applyBorder="1">
      <alignment vertical="center"/>
    </xf>
    <xf numFmtId="0" fontId="21" fillId="0" borderId="183" xfId="0" applyFont="1" applyBorder="1">
      <alignment vertical="center"/>
    </xf>
    <xf numFmtId="0" fontId="21" fillId="0" borderId="184" xfId="0" applyFont="1" applyBorder="1">
      <alignment vertical="center"/>
    </xf>
    <xf numFmtId="0" fontId="21" fillId="0" borderId="185" xfId="0" applyFont="1" applyBorder="1">
      <alignment vertical="center"/>
    </xf>
    <xf numFmtId="0" fontId="23" fillId="0" borderId="179" xfId="0" applyFont="1" applyBorder="1">
      <alignment vertical="center"/>
    </xf>
    <xf numFmtId="0" fontId="0" fillId="0" borderId="179" xfId="0" applyBorder="1">
      <alignment vertical="center"/>
    </xf>
    <xf numFmtId="0" fontId="6" fillId="0" borderId="0" xfId="29">
      <alignment vertical="center"/>
    </xf>
    <xf numFmtId="0" fontId="21" fillId="0" borderId="186" xfId="0" applyFont="1" applyBorder="1">
      <alignment vertical="center"/>
    </xf>
    <xf numFmtId="0" fontId="21" fillId="0" borderId="187" xfId="0" applyFont="1" applyBorder="1">
      <alignment vertical="center"/>
    </xf>
    <xf numFmtId="0" fontId="0" fillId="0" borderId="187" xfId="0" applyBorder="1">
      <alignment vertical="center"/>
    </xf>
    <xf numFmtId="0" fontId="0" fillId="0" borderId="188" xfId="0" applyBorder="1">
      <alignment vertical="center"/>
    </xf>
    <xf numFmtId="0" fontId="0" fillId="24" borderId="187" xfId="0" applyFill="1" applyBorder="1">
      <alignment vertical="center"/>
    </xf>
    <xf numFmtId="0" fontId="0" fillId="24" borderId="188" xfId="0" applyFill="1" applyBorder="1">
      <alignment vertical="center"/>
    </xf>
    <xf numFmtId="0" fontId="0" fillId="24" borderId="183" xfId="0" applyFill="1" applyBorder="1">
      <alignment vertical="center"/>
    </xf>
    <xf numFmtId="0" fontId="0" fillId="24" borderId="184" xfId="0" applyFill="1" applyBorder="1">
      <alignment vertical="center"/>
    </xf>
    <xf numFmtId="0" fontId="22" fillId="0" borderId="184" xfId="0" applyFont="1" applyBorder="1">
      <alignment vertical="center"/>
    </xf>
    <xf numFmtId="0" fontId="68" fillId="0" borderId="184" xfId="0" applyFont="1" applyBorder="1" applyAlignment="1">
      <alignment horizontal="left" vertical="center"/>
    </xf>
    <xf numFmtId="0" fontId="66" fillId="0" borderId="0" xfId="42" applyFont="1">
      <alignment vertical="center"/>
    </xf>
    <xf numFmtId="0" fontId="68" fillId="0" borderId="0" xfId="0" applyFont="1" applyAlignment="1">
      <alignment horizontal="left" vertical="center"/>
    </xf>
    <xf numFmtId="0" fontId="25" fillId="33" borderId="179" xfId="0" applyFont="1" applyFill="1" applyBorder="1" applyAlignment="1">
      <alignment horizontal="center" vertical="center"/>
    </xf>
    <xf numFmtId="0" fontId="21" fillId="33" borderId="179" xfId="0" applyFont="1" applyFill="1" applyBorder="1">
      <alignment vertical="center"/>
    </xf>
    <xf numFmtId="0" fontId="25" fillId="24" borderId="179" xfId="0" applyFont="1" applyFill="1" applyBorder="1" applyAlignment="1">
      <alignment horizontal="center" vertical="center" wrapText="1"/>
    </xf>
    <xf numFmtId="0" fontId="21" fillId="24" borderId="179" xfId="0" applyFont="1" applyFill="1" applyBorder="1" applyAlignment="1">
      <alignment vertical="center" wrapText="1"/>
    </xf>
    <xf numFmtId="0" fontId="0" fillId="0" borderId="189" xfId="0" applyBorder="1">
      <alignment vertical="center"/>
    </xf>
    <xf numFmtId="0" fontId="69" fillId="30" borderId="191" xfId="0" applyFont="1" applyFill="1" applyBorder="1" applyAlignment="1">
      <alignment horizontal="center" vertical="center"/>
    </xf>
    <xf numFmtId="0" fontId="37" fillId="0" borderId="0" xfId="43" applyFont="1">
      <alignment vertical="center"/>
    </xf>
    <xf numFmtId="49" fontId="38" fillId="0" borderId="0" xfId="43" applyNumberFormat="1" applyFont="1">
      <alignment vertical="center"/>
    </xf>
    <xf numFmtId="49" fontId="31" fillId="0" borderId="0" xfId="43" applyNumberFormat="1" applyFont="1" applyAlignment="1">
      <alignment horizontal="right" vertical="center"/>
    </xf>
    <xf numFmtId="49" fontId="22" fillId="0" borderId="0" xfId="43" applyNumberFormat="1" applyFont="1">
      <alignment vertical="center"/>
    </xf>
    <xf numFmtId="49" fontId="38" fillId="0" borderId="195" xfId="0" applyNumberFormat="1" applyFont="1" applyBorder="1">
      <alignment vertical="center"/>
    </xf>
    <xf numFmtId="49" fontId="38" fillId="24" borderId="0" xfId="43" applyNumberFormat="1" applyFont="1" applyFill="1">
      <alignment vertical="center"/>
    </xf>
    <xf numFmtId="0" fontId="37" fillId="24" borderId="0" xfId="0" applyFont="1" applyFill="1" applyAlignment="1">
      <alignment vertical="center" wrapText="1"/>
    </xf>
    <xf numFmtId="49" fontId="71" fillId="24" borderId="0" xfId="0" applyNumberFormat="1" applyFont="1" applyFill="1">
      <alignment vertical="center"/>
    </xf>
    <xf numFmtId="49" fontId="25" fillId="24" borderId="0" xfId="43" applyNumberFormat="1" applyFont="1" applyFill="1" applyAlignment="1">
      <alignment horizontal="right" vertical="center"/>
    </xf>
    <xf numFmtId="49" fontId="31" fillId="24" borderId="0" xfId="43" applyNumberFormat="1" applyFont="1" applyFill="1" applyAlignment="1">
      <alignment horizontal="right" vertical="center"/>
    </xf>
    <xf numFmtId="0" fontId="37" fillId="24" borderId="0" xfId="0" applyFont="1" applyFill="1">
      <alignment vertical="center"/>
    </xf>
    <xf numFmtId="49" fontId="25" fillId="0" borderId="0" xfId="43" applyNumberFormat="1" applyFont="1" applyAlignment="1">
      <alignment horizontal="right" vertical="center"/>
    </xf>
    <xf numFmtId="0" fontId="30" fillId="24" borderId="0" xfId="0" applyFont="1" applyFill="1">
      <alignment vertical="center"/>
    </xf>
    <xf numFmtId="0" fontId="37" fillId="24" borderId="62" xfId="0" applyFont="1" applyFill="1" applyBorder="1" applyAlignment="1">
      <alignment horizontal="right" vertical="center"/>
    </xf>
    <xf numFmtId="0" fontId="37" fillId="0" borderId="62" xfId="0" applyFont="1" applyBorder="1" applyAlignment="1">
      <alignment horizontal="center" vertical="center"/>
    </xf>
    <xf numFmtId="0" fontId="37" fillId="0" borderId="199" xfId="0" applyFont="1" applyBorder="1" applyAlignment="1">
      <alignment horizontal="center" vertical="center"/>
    </xf>
    <xf numFmtId="0" fontId="37" fillId="0" borderId="200" xfId="0" applyFont="1" applyBorder="1" applyAlignment="1">
      <alignment horizontal="right" vertical="center"/>
    </xf>
    <xf numFmtId="0" fontId="37" fillId="0" borderId="201" xfId="0" applyFont="1" applyBorder="1" applyAlignment="1">
      <alignment horizontal="right" vertical="center"/>
    </xf>
    <xf numFmtId="0" fontId="37" fillId="0" borderId="202" xfId="0" applyFont="1" applyBorder="1" applyAlignment="1">
      <alignment horizontal="right" vertical="center"/>
    </xf>
    <xf numFmtId="0" fontId="37" fillId="0" borderId="204" xfId="0" applyFont="1" applyBorder="1" applyAlignment="1">
      <alignment horizontal="center" vertical="center"/>
    </xf>
    <xf numFmtId="0" fontId="37" fillId="0" borderId="205"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75" fillId="24" borderId="0" xfId="0" applyFont="1" applyFill="1">
      <alignment vertical="center"/>
    </xf>
    <xf numFmtId="0" fontId="35" fillId="24" borderId="29" xfId="0" applyFont="1" applyFill="1" applyBorder="1" applyAlignment="1">
      <alignment horizontal="right" vertical="center" wrapText="1"/>
    </xf>
    <xf numFmtId="0" fontId="35" fillId="24" borderId="35" xfId="0" applyFont="1" applyFill="1" applyBorder="1" applyAlignment="1">
      <alignment horizontal="right" vertical="center" wrapText="1"/>
    </xf>
    <xf numFmtId="0" fontId="35" fillId="24" borderId="36" xfId="0" applyFont="1" applyFill="1" applyBorder="1" applyAlignment="1">
      <alignment horizontal="right" vertical="center" wrapText="1"/>
    </xf>
    <xf numFmtId="0" fontId="0" fillId="0" borderId="64" xfId="0" applyBorder="1" applyAlignment="1">
      <alignment horizontal="center" vertical="center"/>
    </xf>
    <xf numFmtId="0" fontId="0" fillId="0" borderId="0" xfId="0" applyAlignment="1">
      <alignment horizontal="center" vertical="center"/>
    </xf>
    <xf numFmtId="0" fontId="0" fillId="0" borderId="0" xfId="0" applyAlignment="1">
      <alignment vertical="top"/>
    </xf>
    <xf numFmtId="0" fontId="0" fillId="0" borderId="209" xfId="0" applyBorder="1" applyAlignment="1">
      <alignment horizontal="right" vertical="center"/>
    </xf>
    <xf numFmtId="0" fontId="0" fillId="0" borderId="197" xfId="0" applyBorder="1" applyAlignment="1">
      <alignment vertical="center" wrapText="1"/>
    </xf>
    <xf numFmtId="0" fontId="0" fillId="0" borderId="29" xfId="0" applyBorder="1" applyAlignment="1">
      <alignment vertical="center" wrapText="1"/>
    </xf>
    <xf numFmtId="0" fontId="0" fillId="0" borderId="55" xfId="0" applyBorder="1" applyAlignment="1">
      <alignment vertical="center" wrapText="1"/>
    </xf>
    <xf numFmtId="0" fontId="36" fillId="0" borderId="0" xfId="0" applyFont="1" applyAlignment="1">
      <alignment horizontal="right" vertical="center" wrapText="1"/>
    </xf>
    <xf numFmtId="0" fontId="31" fillId="30" borderId="74" xfId="0" applyFont="1" applyFill="1" applyBorder="1" applyAlignment="1">
      <alignment horizontal="center" vertical="center"/>
    </xf>
    <xf numFmtId="0" fontId="31" fillId="30" borderId="62" xfId="0" applyFont="1" applyFill="1" applyBorder="1" applyAlignment="1">
      <alignment horizontal="center" vertical="center"/>
    </xf>
    <xf numFmtId="0" fontId="31" fillId="29" borderId="67" xfId="0" applyFont="1" applyFill="1" applyBorder="1" applyAlignment="1">
      <alignment horizontal="center" vertical="center"/>
    </xf>
    <xf numFmtId="0" fontId="31" fillId="29" borderId="213" xfId="0" applyFont="1" applyFill="1" applyBorder="1" applyAlignment="1">
      <alignment horizontal="center" vertical="center"/>
    </xf>
    <xf numFmtId="0" fontId="31" fillId="29" borderId="101" xfId="0" applyFont="1" applyFill="1" applyBorder="1" applyAlignment="1">
      <alignment horizontal="center" vertical="center"/>
    </xf>
    <xf numFmtId="0" fontId="31" fillId="29" borderId="39" xfId="0" applyFont="1" applyFill="1" applyBorder="1" applyAlignment="1">
      <alignment horizontal="center" vertical="center"/>
    </xf>
    <xf numFmtId="0" fontId="31" fillId="30" borderId="34" xfId="0" applyFont="1" applyFill="1" applyBorder="1" applyAlignment="1">
      <alignment horizontal="center" vertical="center"/>
    </xf>
    <xf numFmtId="0" fontId="60" fillId="24" borderId="0" xfId="0" applyFont="1" applyFill="1">
      <alignment vertical="center"/>
    </xf>
    <xf numFmtId="0" fontId="0" fillId="0" borderId="195" xfId="0" applyBorder="1" applyAlignment="1">
      <alignment vertical="center" wrapText="1"/>
    </xf>
    <xf numFmtId="0" fontId="0" fillId="0" borderId="78" xfId="0" applyBorder="1" applyAlignment="1">
      <alignment vertical="center" wrapText="1"/>
    </xf>
    <xf numFmtId="0" fontId="36" fillId="0" borderId="0" xfId="0" applyFont="1">
      <alignment vertical="center"/>
    </xf>
    <xf numFmtId="0" fontId="1" fillId="0" borderId="168" xfId="43" applyBorder="1">
      <alignment vertical="center"/>
    </xf>
    <xf numFmtId="0" fontId="60" fillId="24" borderId="169" xfId="0" applyFont="1" applyFill="1" applyBorder="1">
      <alignment vertical="center"/>
    </xf>
    <xf numFmtId="0" fontId="69" fillId="0" borderId="169" xfId="43" applyFont="1" applyBorder="1">
      <alignment vertical="center"/>
    </xf>
    <xf numFmtId="0" fontId="37" fillId="0" borderId="170" xfId="43" applyFont="1" applyBorder="1">
      <alignment vertical="center"/>
    </xf>
    <xf numFmtId="0" fontId="60" fillId="24" borderId="168" xfId="0" applyFont="1" applyFill="1" applyBorder="1">
      <alignment vertical="center"/>
    </xf>
    <xf numFmtId="0" fontId="37" fillId="0" borderId="220" xfId="43" applyFont="1" applyBorder="1">
      <alignment vertical="center"/>
    </xf>
    <xf numFmtId="0" fontId="37" fillId="0" borderId="221" xfId="43" applyFont="1" applyBorder="1">
      <alignment vertical="center"/>
    </xf>
    <xf numFmtId="0" fontId="37" fillId="0" borderId="222" xfId="43" applyFont="1" applyBorder="1">
      <alignment vertical="center"/>
    </xf>
    <xf numFmtId="0" fontId="37" fillId="0" borderId="0" xfId="43" applyFont="1" applyAlignment="1">
      <alignment horizontal="right" vertical="center"/>
    </xf>
    <xf numFmtId="0" fontId="37" fillId="0" borderId="186" xfId="43" applyFont="1" applyBorder="1">
      <alignment vertical="center"/>
    </xf>
    <xf numFmtId="0" fontId="60" fillId="24" borderId="187" xfId="0" applyFont="1" applyFill="1" applyBorder="1">
      <alignment vertical="center"/>
    </xf>
    <xf numFmtId="0" fontId="37" fillId="0" borderId="187" xfId="43" applyFont="1" applyBorder="1">
      <alignment vertical="center"/>
    </xf>
    <xf numFmtId="0" fontId="37" fillId="0" borderId="188" xfId="43" applyFont="1" applyBorder="1">
      <alignment vertical="center"/>
    </xf>
    <xf numFmtId="0" fontId="37" fillId="0" borderId="223" xfId="43" applyFont="1" applyBorder="1">
      <alignment vertical="center"/>
    </xf>
    <xf numFmtId="0" fontId="37" fillId="0" borderId="224" xfId="43" applyFont="1" applyBorder="1">
      <alignment vertical="center"/>
    </xf>
    <xf numFmtId="0" fontId="37" fillId="0" borderId="225" xfId="43" applyFont="1" applyBorder="1">
      <alignment vertical="center"/>
    </xf>
    <xf numFmtId="49" fontId="23" fillId="0" borderId="0" xfId="0" applyNumberFormat="1" applyFont="1" applyAlignment="1">
      <alignment horizontal="center" vertical="center"/>
    </xf>
    <xf numFmtId="49" fontId="23" fillId="0" borderId="0" xfId="0" applyNumberFormat="1" applyFont="1">
      <alignment vertical="center"/>
    </xf>
    <xf numFmtId="49" fontId="23" fillId="0" borderId="0" xfId="0" applyNumberFormat="1" applyFont="1" applyAlignment="1">
      <alignment horizontal="right" vertical="center"/>
    </xf>
    <xf numFmtId="49" fontId="23" fillId="0" borderId="0" xfId="0" applyNumberFormat="1" applyFont="1" applyAlignment="1">
      <alignment horizontal="right" vertical="top"/>
    </xf>
    <xf numFmtId="49" fontId="80" fillId="0" borderId="0" xfId="0" applyNumberFormat="1" applyFont="1">
      <alignment vertical="center"/>
    </xf>
    <xf numFmtId="49" fontId="23" fillId="29" borderId="14" xfId="0" applyNumberFormat="1" applyFont="1" applyFill="1" applyBorder="1" applyAlignment="1">
      <alignment horizontal="center" vertical="center"/>
    </xf>
    <xf numFmtId="49" fontId="23" fillId="0" borderId="15" xfId="0" applyNumberFormat="1" applyFont="1" applyBorder="1">
      <alignment vertical="center"/>
    </xf>
    <xf numFmtId="49" fontId="23" fillId="0" borderId="26" xfId="0" applyNumberFormat="1" applyFont="1" applyBorder="1">
      <alignment vertical="center"/>
    </xf>
    <xf numFmtId="49" fontId="23" fillId="29" borderId="25" xfId="0" applyNumberFormat="1" applyFont="1" applyFill="1" applyBorder="1" applyAlignment="1">
      <alignment horizontal="center" vertical="center"/>
    </xf>
    <xf numFmtId="49" fontId="80" fillId="0" borderId="15" xfId="0" applyNumberFormat="1" applyFont="1" applyBorder="1">
      <alignment vertical="center"/>
    </xf>
    <xf numFmtId="0" fontId="23" fillId="0" borderId="15" xfId="0" applyFont="1" applyBorder="1">
      <alignment vertical="center"/>
    </xf>
    <xf numFmtId="0" fontId="23" fillId="0" borderId="26" xfId="0" applyFont="1" applyBorder="1">
      <alignment vertical="center"/>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29" borderId="0" xfId="0" applyNumberFormat="1" applyFont="1" applyFill="1" applyAlignment="1">
      <alignment horizontal="center" vertical="center"/>
    </xf>
    <xf numFmtId="49" fontId="23" fillId="29" borderId="107" xfId="0" applyNumberFormat="1" applyFont="1" applyFill="1" applyBorder="1" applyAlignment="1">
      <alignment horizontal="center" vertical="center"/>
    </xf>
    <xf numFmtId="49" fontId="23" fillId="29" borderId="0" xfId="0" applyNumberFormat="1" applyFont="1" applyFill="1">
      <alignment vertical="center"/>
    </xf>
    <xf numFmtId="49" fontId="23" fillId="0" borderId="73" xfId="0" applyNumberFormat="1" applyFont="1" applyBorder="1" applyAlignment="1">
      <alignment horizontal="center" vertical="center"/>
    </xf>
    <xf numFmtId="0" fontId="23" fillId="24" borderId="0" xfId="0" applyFont="1" applyFill="1" applyAlignment="1">
      <alignment horizontal="right" vertical="center" wrapText="1"/>
    </xf>
    <xf numFmtId="0" fontId="23" fillId="24" borderId="0" xfId="0" applyFont="1" applyFill="1" applyAlignment="1">
      <alignment horizontal="right" vertical="center"/>
    </xf>
    <xf numFmtId="49" fontId="23" fillId="0" borderId="107" xfId="0" applyNumberFormat="1" applyFont="1" applyBorder="1">
      <alignment vertical="center"/>
    </xf>
    <xf numFmtId="49" fontId="23" fillId="0" borderId="0" xfId="0" applyNumberFormat="1" applyFont="1" applyAlignment="1">
      <alignment vertical="center" wrapText="1"/>
    </xf>
    <xf numFmtId="49" fontId="23" fillId="0" borderId="93" xfId="0" applyNumberFormat="1" applyFont="1" applyBorder="1">
      <alignment vertical="center"/>
    </xf>
    <xf numFmtId="49" fontId="23" fillId="0" borderId="78" xfId="0" applyNumberFormat="1" applyFont="1" applyBorder="1">
      <alignment vertical="center"/>
    </xf>
    <xf numFmtId="49" fontId="32" fillId="36" borderId="28" xfId="0" applyNumberFormat="1" applyFont="1" applyFill="1" applyBorder="1">
      <alignment vertical="center"/>
    </xf>
    <xf numFmtId="49" fontId="32" fillId="36" borderId="52" xfId="0" applyNumberFormat="1" applyFont="1" applyFill="1" applyBorder="1">
      <alignment vertical="center"/>
    </xf>
    <xf numFmtId="49" fontId="23" fillId="0" borderId="235" xfId="0" applyNumberFormat="1" applyFont="1" applyBorder="1">
      <alignment vertical="center"/>
    </xf>
    <xf numFmtId="49" fontId="23" fillId="0" borderId="197" xfId="0" applyNumberFormat="1" applyFont="1" applyBorder="1">
      <alignment vertical="center"/>
    </xf>
    <xf numFmtId="49" fontId="23" fillId="29" borderId="236" xfId="0" applyNumberFormat="1" applyFont="1" applyFill="1" applyBorder="1" applyAlignment="1">
      <alignment horizontal="center" vertical="center"/>
    </xf>
    <xf numFmtId="49" fontId="80" fillId="0" borderId="197" xfId="0" applyNumberFormat="1" applyFont="1" applyBorder="1">
      <alignment vertical="center"/>
    </xf>
    <xf numFmtId="49" fontId="80" fillId="0" borderId="237" xfId="0" applyNumberFormat="1" applyFont="1" applyBorder="1">
      <alignment vertical="center"/>
    </xf>
    <xf numFmtId="49" fontId="23" fillId="29" borderId="197" xfId="0" applyNumberFormat="1" applyFont="1" applyFill="1" applyBorder="1" applyAlignment="1">
      <alignment horizontal="center" vertical="center"/>
    </xf>
    <xf numFmtId="49" fontId="23" fillId="0" borderId="237" xfId="0" applyNumberFormat="1" applyFont="1" applyBorder="1">
      <alignment vertical="center"/>
    </xf>
    <xf numFmtId="49" fontId="22" fillId="0" borderId="197" xfId="0" applyNumberFormat="1" applyFont="1" applyBorder="1">
      <alignment vertical="center"/>
    </xf>
    <xf numFmtId="49" fontId="22" fillId="0" borderId="238" xfId="0" applyNumberFormat="1" applyFont="1" applyBorder="1">
      <alignment vertical="center"/>
    </xf>
    <xf numFmtId="49" fontId="23" fillId="29" borderId="27" xfId="0" applyNumberFormat="1" applyFont="1" applyFill="1" applyBorder="1" applyAlignment="1">
      <alignment horizontal="center" vertical="center"/>
    </xf>
    <xf numFmtId="49" fontId="22" fillId="0" borderId="73" xfId="0" applyNumberFormat="1" applyFont="1" applyBorder="1" applyAlignment="1">
      <alignment horizontal="center" vertical="center"/>
    </xf>
    <xf numFmtId="49" fontId="22" fillId="0" borderId="0" xfId="0" applyNumberFormat="1" applyFont="1" applyAlignment="1">
      <alignment horizontal="center" vertical="center"/>
    </xf>
    <xf numFmtId="49" fontId="75" fillId="0" borderId="0" xfId="0" applyNumberFormat="1" applyFont="1">
      <alignment vertical="center"/>
    </xf>
    <xf numFmtId="49" fontId="75" fillId="0" borderId="93" xfId="0" applyNumberFormat="1" applyFont="1" applyBorder="1">
      <alignment vertical="center"/>
    </xf>
    <xf numFmtId="0" fontId="23" fillId="24" borderId="0" xfId="0" applyFont="1" applyFill="1" applyAlignment="1">
      <alignment horizontal="left" vertical="center"/>
    </xf>
    <xf numFmtId="49" fontId="23" fillId="29" borderId="52" xfId="0" applyNumberFormat="1" applyFont="1" applyFill="1" applyBorder="1" applyAlignment="1">
      <alignment horizontal="center" vertical="center"/>
    </xf>
    <xf numFmtId="49" fontId="23" fillId="0" borderId="238" xfId="0" applyNumberFormat="1" applyFont="1" applyBorder="1">
      <alignment vertical="center"/>
    </xf>
    <xf numFmtId="49" fontId="32" fillId="36" borderId="118" xfId="0" applyNumberFormat="1" applyFont="1" applyFill="1" applyBorder="1">
      <alignment vertical="center"/>
    </xf>
    <xf numFmtId="0" fontId="23" fillId="0" borderId="0" xfId="0" applyFont="1" applyAlignment="1">
      <alignment vertical="top"/>
    </xf>
    <xf numFmtId="0" fontId="23" fillId="0" borderId="0" xfId="0" applyFont="1" applyAlignment="1">
      <alignment horizontal="right" vertical="center"/>
    </xf>
    <xf numFmtId="49" fontId="23" fillId="0" borderId="0" xfId="0" applyNumberFormat="1" applyFont="1" applyAlignment="1">
      <alignment horizontal="left" vertical="center"/>
    </xf>
    <xf numFmtId="49" fontId="23" fillId="0" borderId="0" xfId="0" applyNumberFormat="1" applyFont="1" applyAlignment="1">
      <alignment vertical="top"/>
    </xf>
    <xf numFmtId="0" fontId="23" fillId="24" borderId="62" xfId="0" applyFont="1" applyFill="1" applyBorder="1" applyAlignment="1">
      <alignment vertical="center" wrapText="1"/>
    </xf>
    <xf numFmtId="0" fontId="23" fillId="24" borderId="0" xfId="0" applyFont="1" applyFill="1" applyAlignment="1">
      <alignment vertical="top" wrapText="1"/>
    </xf>
    <xf numFmtId="49" fontId="82" fillId="0" borderId="0" xfId="29" applyNumberFormat="1" applyFont="1">
      <alignment vertical="center"/>
    </xf>
    <xf numFmtId="49" fontId="23" fillId="26" borderId="0" xfId="0" applyNumberFormat="1" applyFont="1" applyFill="1">
      <alignment vertical="center"/>
    </xf>
    <xf numFmtId="0" fontId="44" fillId="0" borderId="0" xfId="0" applyFont="1">
      <alignment vertical="center"/>
    </xf>
    <xf numFmtId="0" fontId="83" fillId="24" borderId="0" xfId="0" applyFont="1" applyFill="1">
      <alignment vertical="center"/>
    </xf>
    <xf numFmtId="0" fontId="33" fillId="24" borderId="0" xfId="0" applyFont="1" applyFill="1">
      <alignment vertical="center"/>
    </xf>
    <xf numFmtId="0" fontId="44" fillId="30" borderId="203" xfId="0" applyFont="1" applyFill="1" applyBorder="1" applyAlignment="1">
      <alignment horizontal="center" vertical="center"/>
    </xf>
    <xf numFmtId="0" fontId="44" fillId="30" borderId="243" xfId="0" applyFont="1" applyFill="1" applyBorder="1" applyAlignment="1">
      <alignment horizontal="center" vertical="center"/>
    </xf>
    <xf numFmtId="0" fontId="80" fillId="24" borderId="0" xfId="0" applyFont="1" applyFill="1" applyAlignment="1">
      <alignment horizontal="center" vertical="center"/>
    </xf>
    <xf numFmtId="0" fontId="44" fillId="24" borderId="0" xfId="0" applyFont="1" applyFill="1">
      <alignment vertical="center"/>
    </xf>
    <xf numFmtId="0" fontId="0" fillId="0" borderId="95"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24" borderId="95" xfId="0" applyFill="1" applyBorder="1" applyAlignment="1">
      <alignment horizontal="center" vertical="center" wrapText="1"/>
    </xf>
    <xf numFmtId="0" fontId="0" fillId="24" borderId="62" xfId="0" applyFill="1" applyBorder="1" applyAlignment="1">
      <alignment horizontal="center" vertical="center" wrapText="1"/>
    </xf>
    <xf numFmtId="0" fontId="21" fillId="24" borderId="62" xfId="0" applyFont="1" applyFill="1" applyBorder="1" applyAlignment="1">
      <alignment horizontal="center" vertical="center" wrapText="1"/>
    </xf>
    <xf numFmtId="0" fontId="0" fillId="24" borderId="63" xfId="0" applyFill="1" applyBorder="1" applyAlignment="1">
      <alignment horizontal="center" vertical="center" wrapText="1"/>
    </xf>
    <xf numFmtId="0" fontId="33" fillId="24" borderId="0" xfId="0" applyFont="1" applyFill="1" applyAlignment="1">
      <alignment vertical="center" wrapText="1"/>
    </xf>
    <xf numFmtId="0" fontId="33" fillId="37" borderId="0" xfId="0" applyFont="1" applyFill="1" applyAlignment="1">
      <alignment vertical="center" wrapText="1"/>
    </xf>
    <xf numFmtId="0" fontId="33" fillId="24" borderId="0" xfId="0" applyFont="1" applyFill="1" applyAlignment="1">
      <alignment horizontal="center" vertical="center"/>
    </xf>
    <xf numFmtId="0" fontId="44" fillId="30" borderId="62" xfId="0" applyFont="1" applyFill="1" applyBorder="1" applyAlignment="1">
      <alignment horizontal="center" vertical="center"/>
    </xf>
    <xf numFmtId="0" fontId="0" fillId="37" borderId="0" xfId="0" applyFill="1" applyAlignment="1">
      <alignment vertical="center" wrapText="1"/>
    </xf>
    <xf numFmtId="0" fontId="57" fillId="24" borderId="0" xfId="0" applyFont="1" applyFill="1" applyAlignment="1">
      <alignment vertical="center" wrapText="1"/>
    </xf>
    <xf numFmtId="0" fontId="44" fillId="30" borderId="39" xfId="0" applyFont="1" applyFill="1" applyBorder="1" applyAlignment="1">
      <alignment horizontal="center" vertical="center"/>
    </xf>
    <xf numFmtId="0" fontId="88" fillId="37" borderId="0" xfId="0" applyFont="1" applyFill="1" applyAlignment="1">
      <alignment vertical="center" wrapText="1"/>
    </xf>
    <xf numFmtId="0" fontId="44" fillId="30" borderId="75" xfId="0" applyFont="1" applyFill="1" applyBorder="1" applyAlignment="1">
      <alignment horizontal="center" vertical="center"/>
    </xf>
    <xf numFmtId="0" fontId="0" fillId="0" borderId="29" xfId="0" applyBorder="1" applyAlignment="1">
      <alignment horizontal="center" vertical="center" wrapText="1"/>
    </xf>
    <xf numFmtId="0" fontId="37" fillId="24" borderId="39" xfId="0" applyFont="1" applyFill="1" applyBorder="1" applyAlignment="1">
      <alignment vertical="center" wrapText="1"/>
    </xf>
    <xf numFmtId="0" fontId="33" fillId="37" borderId="0" xfId="0" applyFont="1" applyFill="1" applyAlignment="1">
      <alignment horizontal="right" vertical="center" wrapText="1"/>
    </xf>
    <xf numFmtId="0" fontId="26" fillId="24" borderId="0" xfId="0" applyFont="1" applyFill="1" applyAlignment="1">
      <alignment vertical="center" wrapText="1"/>
    </xf>
    <xf numFmtId="49" fontId="0" fillId="0" borderId="0" xfId="0" applyNumberFormat="1">
      <alignment vertical="center"/>
    </xf>
    <xf numFmtId="0" fontId="44" fillId="0" borderId="0" xfId="0" applyFont="1" applyAlignment="1">
      <alignment horizontal="center" vertical="center"/>
    </xf>
    <xf numFmtId="0" fontId="33" fillId="24" borderId="0" xfId="0" applyFont="1" applyFill="1" applyAlignment="1">
      <alignment horizontal="center" vertical="center" wrapText="1"/>
    </xf>
    <xf numFmtId="49" fontId="0" fillId="0" borderId="0" xfId="0" applyNumberFormat="1" applyAlignment="1">
      <alignment horizontal="center" vertical="center"/>
    </xf>
    <xf numFmtId="0" fontId="0" fillId="0" borderId="111" xfId="0" applyBorder="1" applyAlignment="1">
      <alignment horizontal="center" vertical="center"/>
    </xf>
    <xf numFmtId="0" fontId="44" fillId="0" borderId="111" xfId="0" applyFont="1" applyBorder="1">
      <alignment vertical="center"/>
    </xf>
    <xf numFmtId="0" fontId="88" fillId="0" borderId="0" xfId="0" applyFont="1" applyAlignment="1">
      <alignment vertical="center" wrapText="1"/>
    </xf>
    <xf numFmtId="0" fontId="0" fillId="0" borderId="0" xfId="0" quotePrefix="1">
      <alignment vertical="center"/>
    </xf>
    <xf numFmtId="0" fontId="0" fillId="0" borderId="111" xfId="0" applyBorder="1" applyAlignment="1">
      <alignment horizontal="right" vertical="center"/>
    </xf>
    <xf numFmtId="0" fontId="83" fillId="24" borderId="0" xfId="0" applyFont="1" applyFill="1" applyAlignment="1">
      <alignment horizontal="left" vertical="center" wrapText="1"/>
    </xf>
    <xf numFmtId="0" fontId="83" fillId="24" borderId="0" xfId="0" applyFont="1" applyFill="1" applyAlignment="1">
      <alignment vertical="center" wrapText="1"/>
    </xf>
    <xf numFmtId="0" fontId="83" fillId="37" borderId="0" xfId="0" applyFont="1" applyFill="1" applyAlignment="1">
      <alignment vertical="center" wrapText="1"/>
    </xf>
    <xf numFmtId="0" fontId="89" fillId="37" borderId="0" xfId="0" applyFont="1" applyFill="1">
      <alignment vertical="center"/>
    </xf>
    <xf numFmtId="0" fontId="89" fillId="24" borderId="0" xfId="0" applyFont="1" applyFill="1">
      <alignment vertical="center"/>
    </xf>
    <xf numFmtId="0" fontId="23" fillId="30" borderId="203" xfId="0" applyFont="1" applyFill="1" applyBorder="1" applyAlignment="1">
      <alignment horizontal="center" vertical="center"/>
    </xf>
    <xf numFmtId="0" fontId="23" fillId="30" borderId="243" xfId="0" applyFont="1" applyFill="1" applyBorder="1" applyAlignment="1">
      <alignment horizontal="center" vertical="center"/>
    </xf>
    <xf numFmtId="0" fontId="23" fillId="30" borderId="204" xfId="0" applyFont="1" applyFill="1" applyBorder="1" applyAlignment="1">
      <alignment horizontal="center" vertical="center"/>
    </xf>
    <xf numFmtId="0" fontId="83" fillId="37" borderId="0" xfId="0" applyFont="1" applyFill="1" applyAlignment="1">
      <alignment horizontal="left" vertical="center" wrapText="1"/>
    </xf>
    <xf numFmtId="0" fontId="83" fillId="24" borderId="0" xfId="0" applyFont="1" applyFill="1" applyAlignment="1">
      <alignment horizontal="left" vertical="center"/>
    </xf>
    <xf numFmtId="0" fontId="89" fillId="24" borderId="0" xfId="0" applyFont="1" applyFill="1" applyAlignment="1">
      <alignment horizontal="left" vertical="center"/>
    </xf>
    <xf numFmtId="0" fontId="83" fillId="24" borderId="0" xfId="0" applyFont="1" applyFill="1" applyAlignment="1">
      <alignment horizontal="center" vertical="center" wrapText="1"/>
    </xf>
    <xf numFmtId="0" fontId="0" fillId="0" borderId="74" xfId="0" applyBorder="1" applyAlignment="1">
      <alignment horizontal="center" vertical="center" wrapText="1"/>
    </xf>
    <xf numFmtId="0" fontId="0" fillId="0" borderId="35" xfId="0" applyBorder="1" applyAlignment="1">
      <alignment horizontal="center" vertical="center" wrapText="1"/>
    </xf>
    <xf numFmtId="0" fontId="89" fillId="37" borderId="0" xfId="0" applyFont="1" applyFill="1" applyAlignment="1">
      <alignment vertical="center" wrapText="1"/>
    </xf>
    <xf numFmtId="0" fontId="23" fillId="0" borderId="62" xfId="0" applyFont="1" applyBorder="1" applyAlignment="1">
      <alignment horizontal="center" vertical="center" wrapText="1"/>
    </xf>
    <xf numFmtId="0" fontId="76" fillId="24" borderId="0" xfId="0" applyFont="1" applyFill="1" applyAlignment="1">
      <alignment vertical="center" wrapText="1"/>
    </xf>
    <xf numFmtId="0" fontId="83" fillId="37" borderId="0" xfId="0" applyFont="1" applyFill="1" applyAlignment="1">
      <alignment horizontal="right" vertical="center" wrapText="1"/>
    </xf>
    <xf numFmtId="0" fontId="91" fillId="24" borderId="0" xfId="0" applyFont="1" applyFill="1" applyAlignment="1">
      <alignment horizontal="center" vertical="center" wrapText="1"/>
    </xf>
    <xf numFmtId="0" fontId="91" fillId="24" borderId="0" xfId="0" applyFont="1" applyFill="1" applyAlignment="1">
      <alignment vertical="center" wrapText="1"/>
    </xf>
    <xf numFmtId="0" fontId="92" fillId="24" borderId="0" xfId="0" applyFont="1" applyFill="1" applyAlignment="1">
      <alignment vertical="center" wrapText="1"/>
    </xf>
    <xf numFmtId="0" fontId="89" fillId="0" borderId="0" xfId="0" applyFont="1">
      <alignment vertical="center"/>
    </xf>
    <xf numFmtId="0" fontId="76" fillId="0" borderId="0" xfId="0" applyFont="1" applyAlignment="1">
      <alignment vertical="center" wrapText="1"/>
    </xf>
    <xf numFmtId="0" fontId="44" fillId="0" borderId="111" xfId="0" applyFont="1" applyBorder="1" applyAlignment="1">
      <alignment horizontal="center" vertical="center"/>
    </xf>
    <xf numFmtId="56" fontId="0" fillId="0" borderId="111" xfId="0" applyNumberFormat="1" applyBorder="1">
      <alignment vertical="center"/>
    </xf>
    <xf numFmtId="0" fontId="93" fillId="0" borderId="0" xfId="0" applyFont="1" applyAlignment="1">
      <alignment horizontal="left" vertical="center"/>
    </xf>
    <xf numFmtId="0" fontId="44" fillId="24" borderId="0" xfId="0" applyFont="1" applyFill="1" applyAlignment="1">
      <alignment horizontal="center" vertical="center" wrapText="1"/>
    </xf>
    <xf numFmtId="0" fontId="44" fillId="0" borderId="0" xfId="0" applyFont="1" applyAlignment="1">
      <alignment vertical="top"/>
    </xf>
    <xf numFmtId="0" fontId="83" fillId="32" borderId="0" xfId="0" applyFont="1" applyFill="1" applyAlignment="1">
      <alignment vertical="center" wrapText="1"/>
    </xf>
    <xf numFmtId="0" fontId="92" fillId="32" borderId="0" xfId="0" applyFont="1" applyFill="1">
      <alignment vertical="center"/>
    </xf>
    <xf numFmtId="0" fontId="88" fillId="32" borderId="0" xfId="0" applyFont="1" applyFill="1">
      <alignment vertical="center"/>
    </xf>
    <xf numFmtId="0" fontId="83" fillId="24" borderId="0" xfId="0" applyFont="1" applyFill="1" applyAlignment="1">
      <alignment vertical="top"/>
    </xf>
    <xf numFmtId="0" fontId="92" fillId="24" borderId="0" xfId="0" applyFont="1" applyFill="1">
      <alignment vertical="center"/>
    </xf>
    <xf numFmtId="0" fontId="44" fillId="30" borderId="205" xfId="0" applyFont="1" applyFill="1" applyBorder="1" applyAlignment="1">
      <alignment horizontal="left" vertical="center"/>
    </xf>
    <xf numFmtId="0" fontId="83" fillId="32" borderId="0" xfId="0" applyFont="1" applyFill="1" applyAlignment="1">
      <alignment horizontal="center" vertical="center" wrapText="1"/>
    </xf>
    <xf numFmtId="0" fontId="92" fillId="32" borderId="0" xfId="0" applyFont="1" applyFill="1" applyAlignment="1">
      <alignment horizontal="center" vertical="center" wrapText="1"/>
    </xf>
    <xf numFmtId="0" fontId="83" fillId="24" borderId="0" xfId="0" applyFont="1" applyFill="1" applyAlignment="1">
      <alignment horizontal="center" vertical="center"/>
    </xf>
    <xf numFmtId="0" fontId="83" fillId="24" borderId="0" xfId="0" applyFont="1" applyFill="1" applyAlignment="1">
      <alignment horizontal="center" vertical="top"/>
    </xf>
    <xf numFmtId="0" fontId="89" fillId="24" borderId="0" xfId="0" applyFont="1" applyFill="1" applyAlignment="1">
      <alignment horizontal="center" vertical="center"/>
    </xf>
    <xf numFmtId="0" fontId="89" fillId="24" borderId="0" xfId="0" applyFont="1" applyFill="1" applyAlignment="1">
      <alignment horizontal="center" vertical="top"/>
    </xf>
    <xf numFmtId="0" fontId="92" fillId="24" borderId="0" xfId="0" applyFont="1" applyFill="1" applyAlignment="1">
      <alignment horizontal="center" vertical="center" wrapText="1"/>
    </xf>
    <xf numFmtId="0" fontId="44" fillId="0" borderId="31" xfId="0" applyFont="1" applyBorder="1" applyAlignment="1">
      <alignment horizontal="center" vertical="center"/>
    </xf>
    <xf numFmtId="0" fontId="44" fillId="0" borderId="244" xfId="0" applyFont="1" applyBorder="1" applyAlignment="1">
      <alignment horizontal="center" vertical="center"/>
    </xf>
    <xf numFmtId="0" fontId="44" fillId="0" borderId="74" xfId="0" applyFont="1" applyBorder="1" applyAlignment="1">
      <alignment horizontal="center" vertical="center"/>
    </xf>
    <xf numFmtId="0" fontId="23" fillId="0" borderId="31" xfId="0" applyFont="1" applyBorder="1" applyAlignment="1">
      <alignment horizontal="center" vertical="top"/>
    </xf>
    <xf numFmtId="0" fontId="23" fillId="0" borderId="244" xfId="0" applyFont="1" applyBorder="1" applyAlignment="1">
      <alignment horizontal="center" vertical="top"/>
    </xf>
    <xf numFmtId="0" fontId="23" fillId="0" borderId="32" xfId="0" applyFont="1" applyBorder="1" applyAlignment="1">
      <alignment horizontal="center" vertical="top"/>
    </xf>
    <xf numFmtId="0" fontId="92" fillId="32" borderId="0" xfId="0" applyFont="1" applyFill="1" applyAlignment="1">
      <alignment vertical="center" wrapText="1"/>
    </xf>
    <xf numFmtId="0" fontId="88" fillId="24" borderId="0" xfId="0" applyFont="1" applyFill="1">
      <alignment vertical="center"/>
    </xf>
    <xf numFmtId="0" fontId="88" fillId="24" borderId="0" xfId="0" applyFont="1" applyFill="1" applyAlignment="1">
      <alignment vertical="top"/>
    </xf>
    <xf numFmtId="0" fontId="88" fillId="32" borderId="0" xfId="0" applyFont="1" applyFill="1" applyAlignment="1">
      <alignment vertical="center" wrapText="1"/>
    </xf>
    <xf numFmtId="0" fontId="97" fillId="24" borderId="0" xfId="0" applyFont="1" applyFill="1">
      <alignment vertical="center"/>
    </xf>
    <xf numFmtId="0" fontId="44" fillId="0" borderId="78" xfId="0" applyFont="1" applyBorder="1" applyAlignment="1">
      <alignment vertical="top" wrapText="1"/>
    </xf>
    <xf numFmtId="0" fontId="23" fillId="0" borderId="94" xfId="0" applyFont="1" applyBorder="1" applyAlignment="1">
      <alignment horizontal="left" vertical="center" wrapText="1"/>
    </xf>
    <xf numFmtId="0" fontId="44" fillId="30" borderId="244" xfId="0" applyFont="1" applyFill="1" applyBorder="1" applyAlignment="1">
      <alignment horizontal="center" vertical="center"/>
    </xf>
    <xf numFmtId="0" fontId="96" fillId="24" borderId="0" xfId="0" applyFont="1" applyFill="1" applyAlignment="1">
      <alignment vertical="center" wrapText="1"/>
    </xf>
    <xf numFmtId="0" fontId="92" fillId="24" borderId="0" xfId="0" applyFont="1" applyFill="1" applyAlignment="1">
      <alignment vertical="top" wrapText="1"/>
    </xf>
    <xf numFmtId="0" fontId="84" fillId="24" borderId="62" xfId="0" applyFont="1" applyFill="1" applyBorder="1" applyAlignment="1">
      <alignment horizontal="center" vertical="center" wrapText="1"/>
    </xf>
    <xf numFmtId="0" fontId="24" fillId="30" borderId="39" xfId="0" applyFont="1" applyFill="1" applyBorder="1" applyAlignment="1">
      <alignment horizontal="center" vertical="center" wrapText="1"/>
    </xf>
    <xf numFmtId="0" fontId="90" fillId="24" borderId="0" xfId="0" applyFont="1" applyFill="1" applyAlignment="1">
      <alignment vertical="top" wrapText="1"/>
    </xf>
    <xf numFmtId="0" fontId="70" fillId="24" borderId="39" xfId="0" applyFont="1" applyFill="1" applyBorder="1" applyAlignment="1">
      <alignment vertical="center" wrapText="1"/>
    </xf>
    <xf numFmtId="0" fontId="99" fillId="32" borderId="0" xfId="0" applyFont="1" applyFill="1" applyAlignment="1">
      <alignment vertical="center" wrapText="1"/>
    </xf>
    <xf numFmtId="0" fontId="92" fillId="32" borderId="0" xfId="0" applyFont="1" applyFill="1" applyAlignment="1">
      <alignment horizontal="right" vertical="center" wrapText="1"/>
    </xf>
    <xf numFmtId="0" fontId="33" fillId="24" borderId="0" xfId="0" applyFont="1" applyFill="1" applyAlignment="1">
      <alignment horizontal="right" vertical="center"/>
    </xf>
    <xf numFmtId="0" fontId="83" fillId="24" borderId="0" xfId="0" applyFont="1" applyFill="1" applyAlignment="1">
      <alignment vertical="top" wrapText="1"/>
    </xf>
    <xf numFmtId="0" fontId="89" fillId="0" borderId="0" xfId="0" applyFont="1" applyAlignment="1">
      <alignment vertical="top"/>
    </xf>
    <xf numFmtId="0" fontId="0" fillId="0" borderId="220" xfId="0" applyBorder="1">
      <alignment vertical="center"/>
    </xf>
    <xf numFmtId="0" fontId="0" fillId="0" borderId="221" xfId="0" applyBorder="1">
      <alignment vertical="center"/>
    </xf>
    <xf numFmtId="0" fontId="0" fillId="0" borderId="222" xfId="0" applyBorder="1">
      <alignment vertical="center"/>
    </xf>
    <xf numFmtId="0" fontId="0" fillId="0" borderId="254" xfId="0" applyBorder="1">
      <alignment vertical="center"/>
    </xf>
    <xf numFmtId="0" fontId="44" fillId="29" borderId="179" xfId="0" applyFont="1" applyFill="1" applyBorder="1" applyAlignment="1">
      <alignment horizontal="center" vertical="center"/>
    </xf>
    <xf numFmtId="0" fontId="0" fillId="0" borderId="255" xfId="0" applyBorder="1">
      <alignment vertical="center"/>
    </xf>
    <xf numFmtId="0" fontId="0" fillId="0" borderId="179" xfId="0" applyBorder="1" applyAlignment="1">
      <alignment horizontal="center" vertical="center"/>
    </xf>
    <xf numFmtId="0" fontId="0" fillId="0" borderId="223" xfId="0" applyBorder="1">
      <alignment vertical="center"/>
    </xf>
    <xf numFmtId="0" fontId="0" fillId="0" borderId="224" xfId="0" applyBorder="1">
      <alignment vertical="center"/>
    </xf>
    <xf numFmtId="0" fontId="0" fillId="0" borderId="225" xfId="0" applyBorder="1">
      <alignment vertical="center"/>
    </xf>
    <xf numFmtId="0" fontId="44" fillId="0" borderId="0" xfId="0" applyFont="1" applyAlignment="1">
      <alignment horizontal="left" vertical="center"/>
    </xf>
    <xf numFmtId="0" fontId="57" fillId="24" borderId="0" xfId="0" applyFont="1" applyFill="1" applyAlignment="1">
      <alignment horizontal="center" vertical="center" wrapText="1"/>
    </xf>
    <xf numFmtId="0" fontId="0" fillId="24" borderId="0" xfId="0" applyFill="1" applyAlignment="1">
      <alignment horizontal="center" vertical="center" wrapText="1"/>
    </xf>
    <xf numFmtId="0" fontId="44" fillId="29" borderId="19" xfId="0" applyFont="1" applyFill="1" applyBorder="1" applyAlignment="1">
      <alignment horizontal="center" vertical="center"/>
    </xf>
    <xf numFmtId="0" fontId="44" fillId="29" borderId="23" xfId="0" applyFont="1" applyFill="1" applyBorder="1" applyAlignment="1">
      <alignment horizontal="center" vertical="center"/>
    </xf>
    <xf numFmtId="0" fontId="44" fillId="30" borderId="23" xfId="0" applyFont="1" applyFill="1" applyBorder="1" applyAlignment="1">
      <alignment horizontal="center" vertical="center"/>
    </xf>
    <xf numFmtId="0" fontId="33" fillId="29" borderId="0" xfId="0" applyFont="1" applyFill="1" applyAlignment="1">
      <alignment horizontal="center" vertical="center"/>
    </xf>
    <xf numFmtId="0" fontId="44" fillId="24" borderId="256" xfId="0" applyFont="1" applyFill="1" applyBorder="1" applyAlignment="1">
      <alignment horizontal="center" vertical="center" wrapText="1"/>
    </xf>
    <xf numFmtId="0" fontId="44" fillId="24" borderId="257" xfId="0" applyFont="1" applyFill="1" applyBorder="1" applyAlignment="1">
      <alignment horizontal="center" vertical="center" wrapText="1"/>
    </xf>
    <xf numFmtId="0" fontId="44" fillId="24" borderId="257" xfId="0" applyFont="1" applyFill="1" applyBorder="1" applyAlignment="1">
      <alignment horizontal="center" vertical="center"/>
    </xf>
    <xf numFmtId="0" fontId="44" fillId="29" borderId="257" xfId="0" applyFont="1" applyFill="1" applyBorder="1" applyAlignment="1">
      <alignment horizontal="center" vertical="center"/>
    </xf>
    <xf numFmtId="0" fontId="44" fillId="29" borderId="258" xfId="0" applyFont="1" applyFill="1" applyBorder="1" applyAlignment="1">
      <alignment horizontal="center" vertical="center"/>
    </xf>
    <xf numFmtId="0" fontId="70" fillId="24" borderId="0" xfId="0" applyFont="1" applyFill="1">
      <alignment vertical="center"/>
    </xf>
    <xf numFmtId="0" fontId="84" fillId="24" borderId="0" xfId="0" applyFont="1" applyFill="1" applyAlignment="1">
      <alignment horizontal="right" vertical="center" wrapText="1"/>
    </xf>
    <xf numFmtId="0" fontId="23" fillId="24" borderId="120" xfId="0" applyFont="1" applyFill="1" applyBorder="1" applyAlignment="1">
      <alignment horizontal="center" vertical="center" wrapText="1"/>
    </xf>
    <xf numFmtId="0" fontId="23" fillId="24" borderId="260" xfId="0" applyFont="1" applyFill="1" applyBorder="1" applyAlignment="1">
      <alignment horizontal="center" vertical="center" wrapText="1"/>
    </xf>
    <xf numFmtId="0" fontId="23" fillId="24" borderId="261" xfId="0" applyFont="1" applyFill="1" applyBorder="1" applyAlignment="1">
      <alignment horizontal="center" vertical="center" wrapText="1"/>
    </xf>
    <xf numFmtId="0" fontId="37" fillId="24" borderId="0" xfId="0" applyFont="1" applyFill="1" applyAlignment="1">
      <alignment horizontal="right" vertical="center"/>
    </xf>
    <xf numFmtId="0" fontId="0" fillId="24" borderId="0" xfId="0" applyFill="1" applyAlignment="1">
      <alignment horizontal="right" vertical="center" wrapText="1"/>
    </xf>
    <xf numFmtId="0" fontId="6" fillId="0" borderId="0" xfId="29" applyAlignment="1">
      <alignment horizontal="center" vertical="center"/>
    </xf>
    <xf numFmtId="0" fontId="44" fillId="0" borderId="0" xfId="0" applyFont="1" applyAlignment="1">
      <alignment horizontal="center" wrapText="1"/>
    </xf>
    <xf numFmtId="0" fontId="0" fillId="0" borderId="0" xfId="0" applyAlignment="1">
      <alignment horizontal="center" vertical="top"/>
    </xf>
    <xf numFmtId="0" fontId="22" fillId="24" borderId="0" xfId="0" applyFont="1" applyFill="1" applyAlignment="1">
      <alignment horizontal="center" vertical="center" wrapText="1"/>
    </xf>
    <xf numFmtId="0" fontId="0" fillId="31" borderId="17" xfId="0" applyFill="1" applyBorder="1" applyAlignment="1">
      <alignment horizontal="center" vertical="top"/>
    </xf>
    <xf numFmtId="0" fontId="0" fillId="31" borderId="205" xfId="0" applyFill="1" applyBorder="1" applyAlignment="1">
      <alignment horizontal="center" vertical="top"/>
    </xf>
    <xf numFmtId="0" fontId="0" fillId="31" borderId="204" xfId="0" applyFill="1" applyBorder="1" applyAlignment="1">
      <alignment horizontal="center" vertical="top"/>
    </xf>
    <xf numFmtId="0" fontId="0" fillId="31" borderId="15" xfId="0" applyFill="1" applyBorder="1">
      <alignment vertical="center"/>
    </xf>
    <xf numFmtId="0" fontId="0" fillId="31" borderId="17" xfId="0" applyFill="1" applyBorder="1">
      <alignment vertical="center"/>
    </xf>
    <xf numFmtId="0" fontId="0" fillId="31" borderId="205" xfId="0" applyFill="1" applyBorder="1">
      <alignment vertical="center"/>
    </xf>
    <xf numFmtId="0" fontId="23" fillId="24" borderId="52" xfId="0" applyFont="1" applyFill="1" applyBorder="1" applyAlignment="1">
      <alignment horizontal="center" vertical="top"/>
    </xf>
    <xf numFmtId="0" fontId="0" fillId="31" borderId="18" xfId="0" applyFill="1" applyBorder="1">
      <alignment vertical="center"/>
    </xf>
    <xf numFmtId="0" fontId="23" fillId="24" borderId="0" xfId="0" applyFont="1" applyFill="1" applyAlignment="1">
      <alignment horizontal="center" vertical="top"/>
    </xf>
    <xf numFmtId="0" fontId="0" fillId="24" borderId="0" xfId="0" applyFill="1" applyAlignment="1">
      <alignment horizontal="center" vertical="top"/>
    </xf>
    <xf numFmtId="0" fontId="23" fillId="24" borderId="52" xfId="0" applyFont="1" applyFill="1" applyBorder="1" applyAlignment="1">
      <alignment horizontal="center" vertical="center"/>
    </xf>
    <xf numFmtId="0" fontId="23" fillId="24" borderId="52" xfId="0" applyFont="1" applyFill="1" applyBorder="1">
      <alignment vertical="center"/>
    </xf>
    <xf numFmtId="0" fontId="0" fillId="31" borderId="203" xfId="0" applyFill="1" applyBorder="1" applyAlignment="1">
      <alignment horizontal="center" vertical="top"/>
    </xf>
    <xf numFmtId="0" fontId="0" fillId="31" borderId="243" xfId="0" applyFill="1" applyBorder="1" applyAlignment="1">
      <alignment horizontal="center" vertical="top"/>
    </xf>
    <xf numFmtId="0" fontId="0" fillId="31" borderId="243" xfId="0" applyFill="1" applyBorder="1" applyAlignment="1">
      <alignment horizontal="center" vertical="center"/>
    </xf>
    <xf numFmtId="0" fontId="0" fillId="31" borderId="242" xfId="0" applyFill="1" applyBorder="1" applyAlignment="1">
      <alignment horizontal="center" vertical="center"/>
    </xf>
    <xf numFmtId="0" fontId="0" fillId="31" borderId="205" xfId="0" applyFill="1" applyBorder="1" applyAlignment="1">
      <alignment horizontal="center" vertical="center"/>
    </xf>
    <xf numFmtId="0" fontId="0" fillId="31" borderId="242" xfId="0" applyFill="1" applyBorder="1" applyAlignment="1">
      <alignment horizontal="center" vertical="top"/>
    </xf>
    <xf numFmtId="0" fontId="94" fillId="24" borderId="0" xfId="0" applyFont="1" applyFill="1">
      <alignment vertical="center"/>
    </xf>
    <xf numFmtId="0" fontId="21" fillId="24" borderId="0" xfId="0" applyFont="1" applyFill="1" applyAlignment="1">
      <alignment horizontal="right" vertical="center" wrapText="1"/>
    </xf>
    <xf numFmtId="0" fontId="32" fillId="24" borderId="0" xfId="0" applyFont="1" applyFill="1" applyAlignment="1">
      <alignment horizontal="right" vertical="center"/>
    </xf>
    <xf numFmtId="0" fontId="0" fillId="31" borderId="15" xfId="0" applyFill="1" applyBorder="1" applyAlignment="1">
      <alignment horizontal="center" vertical="top"/>
    </xf>
    <xf numFmtId="0" fontId="23" fillId="31" borderId="15" xfId="0" applyFont="1" applyFill="1" applyBorder="1">
      <alignment vertical="center"/>
    </xf>
    <xf numFmtId="0" fontId="0" fillId="31" borderId="25" xfId="0" applyFill="1" applyBorder="1" applyAlignment="1">
      <alignment horizontal="center" vertical="top"/>
    </xf>
    <xf numFmtId="0" fontId="0" fillId="31" borderId="26" xfId="0" applyFill="1" applyBorder="1">
      <alignment vertical="center"/>
    </xf>
    <xf numFmtId="0" fontId="0" fillId="31" borderId="271" xfId="0" applyFill="1" applyBorder="1">
      <alignment vertical="center"/>
    </xf>
    <xf numFmtId="0" fontId="0" fillId="31" borderId="24" xfId="0" applyFill="1" applyBorder="1" applyAlignment="1">
      <alignment horizontal="center" vertical="center"/>
    </xf>
    <xf numFmtId="0" fontId="0" fillId="0" borderId="0" xfId="0" applyAlignment="1">
      <alignment vertical="top" wrapText="1"/>
    </xf>
    <xf numFmtId="0" fontId="0" fillId="31" borderId="203" xfId="0" applyFill="1" applyBorder="1" applyAlignment="1">
      <alignment horizontal="center" vertical="center"/>
    </xf>
    <xf numFmtId="0" fontId="61" fillId="24" borderId="0" xfId="0" applyFont="1" applyFill="1" applyAlignment="1">
      <alignment vertical="center" wrapText="1"/>
    </xf>
    <xf numFmtId="0" fontId="44" fillId="30" borderId="204" xfId="0" applyFont="1" applyFill="1" applyBorder="1" applyAlignment="1">
      <alignment horizontal="center" vertical="center"/>
    </xf>
    <xf numFmtId="0" fontId="44" fillId="30" borderId="71" xfId="0" applyFont="1" applyFill="1" applyBorder="1" applyAlignment="1">
      <alignment horizontal="center" vertical="center"/>
    </xf>
    <xf numFmtId="0" fontId="44" fillId="0" borderId="265" xfId="0" applyFont="1" applyBorder="1" applyAlignment="1">
      <alignment horizontal="center" vertical="center" wrapText="1"/>
    </xf>
    <xf numFmtId="0" fontId="44" fillId="30" borderId="95" xfId="0" applyFont="1" applyFill="1" applyBorder="1" applyAlignment="1">
      <alignment horizontal="center" vertical="center"/>
    </xf>
    <xf numFmtId="0" fontId="44" fillId="0" borderId="239" xfId="0" applyFont="1" applyBorder="1" applyAlignment="1">
      <alignment vertical="top" wrapText="1"/>
    </xf>
    <xf numFmtId="0" fontId="44" fillId="0" borderId="107" xfId="0" applyFont="1" applyBorder="1" applyAlignment="1">
      <alignment vertical="top" wrapText="1"/>
    </xf>
    <xf numFmtId="0" fontId="23" fillId="0" borderId="0" xfId="0" applyFont="1" applyAlignment="1">
      <alignment horizontal="left" vertical="center" wrapText="1"/>
    </xf>
    <xf numFmtId="0" fontId="23" fillId="0" borderId="93" xfId="0" applyFont="1" applyBorder="1" applyAlignment="1">
      <alignment horizontal="left" vertical="center" wrapText="1"/>
    </xf>
    <xf numFmtId="0" fontId="44" fillId="0" borderId="73" xfId="0" applyFont="1" applyBorder="1" applyAlignment="1">
      <alignment vertical="top"/>
    </xf>
    <xf numFmtId="0" fontId="23" fillId="0" borderId="73" xfId="0" applyFont="1" applyBorder="1" applyAlignment="1">
      <alignment horizontal="left" vertical="center" wrapText="1"/>
    </xf>
    <xf numFmtId="0" fontId="44" fillId="30" borderId="32" xfId="0" applyFont="1" applyFill="1" applyBorder="1" applyAlignment="1">
      <alignment horizontal="center" vertical="center"/>
    </xf>
    <xf numFmtId="49" fontId="23" fillId="29" borderId="275" xfId="0" applyNumberFormat="1" applyFont="1" applyFill="1" applyBorder="1" applyAlignment="1">
      <alignment horizontal="center" vertical="center"/>
    </xf>
    <xf numFmtId="49" fontId="23" fillId="29" borderId="278" xfId="0" applyNumberFormat="1" applyFont="1" applyFill="1" applyBorder="1" applyAlignment="1">
      <alignment horizontal="center" vertical="center"/>
    </xf>
    <xf numFmtId="49" fontId="23" fillId="29" borderId="283" xfId="0" applyNumberFormat="1" applyFont="1" applyFill="1" applyBorder="1" applyAlignment="1">
      <alignment horizontal="center" vertical="center"/>
    </xf>
    <xf numFmtId="0" fontId="86" fillId="24" borderId="0" xfId="0" applyFont="1" applyFill="1" applyAlignment="1">
      <alignment horizontal="left" vertical="top" wrapText="1"/>
    </xf>
    <xf numFmtId="0" fontId="162" fillId="24" borderId="0" xfId="0" applyFont="1" applyFill="1" applyAlignment="1">
      <alignment horizontal="right" vertical="center" wrapText="1"/>
    </xf>
    <xf numFmtId="0" fontId="24" fillId="24" borderId="0" xfId="0" applyFont="1" applyFill="1">
      <alignment vertical="center"/>
    </xf>
    <xf numFmtId="0" fontId="34" fillId="24" borderId="0" xfId="0" applyFont="1" applyFill="1">
      <alignment vertical="center"/>
    </xf>
    <xf numFmtId="0" fontId="38" fillId="24" borderId="0" xfId="0" applyFont="1" applyFill="1">
      <alignment vertical="center"/>
    </xf>
    <xf numFmtId="0" fontId="22" fillId="24" borderId="0" xfId="0" applyFont="1" applyFill="1">
      <alignment vertical="center"/>
    </xf>
    <xf numFmtId="0" fontId="35" fillId="24" borderId="0" xfId="0" applyFont="1" applyFill="1">
      <alignment vertical="center"/>
    </xf>
    <xf numFmtId="0" fontId="22" fillId="24" borderId="0" xfId="0" applyFont="1" applyFill="1" applyAlignment="1">
      <alignment horizontal="right" vertical="center"/>
    </xf>
    <xf numFmtId="0" fontId="35" fillId="24" borderId="0" xfId="0" applyFont="1" applyFill="1" applyAlignment="1">
      <alignment horizontal="right" vertical="center"/>
    </xf>
    <xf numFmtId="176" fontId="38" fillId="29" borderId="0" xfId="0" applyNumberFormat="1" applyFont="1" applyFill="1" applyAlignment="1">
      <alignment horizontal="center" vertical="center"/>
    </xf>
    <xf numFmtId="176" fontId="37" fillId="29" borderId="0" xfId="0" applyNumberFormat="1" applyFont="1" applyFill="1" applyAlignment="1">
      <alignment horizontal="center" vertical="center"/>
    </xf>
    <xf numFmtId="0" fontId="21" fillId="24" borderId="0" xfId="0" applyFont="1" applyFill="1">
      <alignment vertical="center"/>
    </xf>
    <xf numFmtId="0" fontId="0" fillId="24" borderId="0" xfId="0" applyFill="1">
      <alignment vertical="center"/>
    </xf>
    <xf numFmtId="0" fontId="24" fillId="24" borderId="0" xfId="0" applyFont="1" applyFill="1" applyAlignment="1">
      <alignment horizontal="center" vertical="center"/>
    </xf>
    <xf numFmtId="0" fontId="25" fillId="24" borderId="0" xfId="0" applyFont="1" applyFill="1">
      <alignment vertical="center"/>
    </xf>
    <xf numFmtId="0" fontId="22" fillId="24" borderId="0" xfId="0" applyFont="1" applyFill="1" applyAlignment="1">
      <alignment vertical="center" wrapText="1"/>
    </xf>
    <xf numFmtId="0" fontId="35" fillId="24" borderId="0" xfId="0" applyFont="1" applyFill="1" applyAlignment="1">
      <alignment vertical="center" wrapText="1"/>
    </xf>
    <xf numFmtId="0" fontId="35" fillId="24" borderId="0" xfId="0" applyFont="1" applyFill="1" applyAlignment="1">
      <alignment horizontal="left" vertical="center" wrapText="1"/>
    </xf>
    <xf numFmtId="0" fontId="23" fillId="24" borderId="0" xfId="0" applyFont="1" applyFill="1" applyAlignment="1">
      <alignment horizontal="left" vertical="center" wrapText="1"/>
    </xf>
    <xf numFmtId="0" fontId="0" fillId="24" borderId="0" xfId="0" applyFill="1" applyAlignment="1">
      <alignment horizontal="left" vertical="center" wrapText="1"/>
    </xf>
    <xf numFmtId="0" fontId="23" fillId="24" borderId="0" xfId="0" applyFont="1" applyFill="1" applyAlignment="1">
      <alignment vertical="center" wrapText="1"/>
    </xf>
    <xf numFmtId="0" fontId="23" fillId="0" borderId="0" xfId="0" applyFont="1" applyAlignment="1">
      <alignment vertical="top" wrapText="1"/>
    </xf>
    <xf numFmtId="0" fontId="35" fillId="0" borderId="0" xfId="0" applyFont="1" applyAlignment="1">
      <alignment vertical="center" wrapText="1"/>
    </xf>
    <xf numFmtId="0" fontId="35" fillId="0" borderId="0" xfId="0" applyFont="1">
      <alignment vertical="center"/>
    </xf>
    <xf numFmtId="0" fontId="21" fillId="24" borderId="10" xfId="0" applyFont="1" applyFill="1" applyBorder="1">
      <alignment vertical="center"/>
    </xf>
    <xf numFmtId="0" fontId="26" fillId="24" borderId="11" xfId="0" applyFont="1" applyFill="1" applyBorder="1" applyAlignment="1">
      <alignment horizontal="center" vertical="center"/>
    </xf>
    <xf numFmtId="0" fontId="37" fillId="0" borderId="22" xfId="0" applyFont="1" applyBorder="1" applyAlignment="1">
      <alignment horizontal="center" vertical="center"/>
    </xf>
    <xf numFmtId="0" fontId="22" fillId="24" borderId="22" xfId="0" applyFont="1" applyFill="1" applyBorder="1" applyAlignment="1">
      <alignment vertical="center" wrapText="1"/>
    </xf>
    <xf numFmtId="0" fontId="35" fillId="24" borderId="22" xfId="0" applyFont="1" applyFill="1" applyBorder="1" applyAlignment="1">
      <alignment vertical="center" wrapText="1"/>
    </xf>
    <xf numFmtId="0" fontId="35" fillId="24" borderId="151" xfId="0" applyFont="1" applyFill="1" applyBorder="1" applyAlignment="1">
      <alignment vertical="center" wrapText="1"/>
    </xf>
    <xf numFmtId="0" fontId="21" fillId="24" borderId="12" xfId="0" applyFont="1" applyFill="1" applyBorder="1">
      <alignment vertical="center"/>
    </xf>
    <xf numFmtId="0" fontId="25" fillId="24" borderId="0" xfId="0" applyFont="1" applyFill="1" applyAlignment="1">
      <alignment horizontal="left" vertical="center"/>
    </xf>
    <xf numFmtId="0" fontId="0" fillId="0" borderId="0" xfId="0" applyAlignment="1">
      <alignment horizontal="left" vertical="center"/>
    </xf>
    <xf numFmtId="0" fontId="22" fillId="0" borderId="19" xfId="0" applyFont="1" applyBorder="1" applyAlignment="1">
      <alignment horizontal="center" vertical="center"/>
    </xf>
    <xf numFmtId="0" fontId="22" fillId="0" borderId="33" xfId="0" applyFont="1" applyBorder="1" applyAlignment="1">
      <alignment horizontal="center" vertical="center"/>
    </xf>
    <xf numFmtId="0" fontId="22" fillId="0" borderId="90" xfId="0" applyFont="1" applyBorder="1" applyAlignment="1">
      <alignment horizontal="center" vertical="center"/>
    </xf>
    <xf numFmtId="0" fontId="22" fillId="0" borderId="23"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75" xfId="0" applyFont="1" applyBorder="1" applyAlignment="1">
      <alignment horizontal="center" vertical="center" shrinkToFit="1"/>
    </xf>
    <xf numFmtId="0" fontId="35" fillId="0" borderId="53" xfId="0" applyFont="1" applyBorder="1" applyAlignment="1">
      <alignment horizontal="center" vertical="center"/>
    </xf>
    <xf numFmtId="0" fontId="35" fillId="0" borderId="75" xfId="0" applyFont="1" applyBorder="1">
      <alignment vertical="center"/>
    </xf>
    <xf numFmtId="0" fontId="38" fillId="0" borderId="24" xfId="0" applyFont="1" applyBorder="1" applyAlignment="1">
      <alignment horizontal="center" vertical="center"/>
    </xf>
    <xf numFmtId="0" fontId="38" fillId="0" borderId="54" xfId="0" applyFont="1" applyBorder="1" applyAlignment="1">
      <alignment horizontal="center" vertical="center"/>
    </xf>
    <xf numFmtId="0" fontId="38" fillId="0" borderId="76" xfId="0" applyFont="1" applyBorder="1" applyAlignment="1">
      <alignment horizontal="center" vertical="center"/>
    </xf>
    <xf numFmtId="0" fontId="35" fillId="29" borderId="54" xfId="0" applyFont="1" applyFill="1" applyBorder="1">
      <alignment vertical="center"/>
    </xf>
    <xf numFmtId="0" fontId="21" fillId="0" borderId="0" xfId="0" applyFont="1">
      <alignment vertical="center"/>
    </xf>
    <xf numFmtId="0" fontId="0" fillId="0" borderId="0" xfId="0">
      <alignment vertical="center"/>
    </xf>
    <xf numFmtId="0" fontId="21" fillId="24" borderId="0" xfId="0" applyFont="1" applyFill="1" applyAlignment="1">
      <alignment horizontal="left" vertical="center"/>
    </xf>
    <xf numFmtId="0" fontId="21" fillId="24" borderId="13" xfId="0" applyFont="1" applyFill="1" applyBorder="1" applyAlignment="1">
      <alignment horizontal="left" vertical="center"/>
    </xf>
    <xf numFmtId="0" fontId="0" fillId="0" borderId="13" xfId="0" applyBorder="1" applyAlignment="1">
      <alignment horizontal="right" vertical="center"/>
    </xf>
    <xf numFmtId="0" fontId="21" fillId="29" borderId="84" xfId="0" applyFont="1" applyFill="1" applyBorder="1" applyAlignment="1">
      <alignment horizontal="left" vertical="center"/>
    </xf>
    <xf numFmtId="0" fontId="0" fillId="29" borderId="33" xfId="0" applyFill="1" applyBorder="1">
      <alignment vertical="center"/>
    </xf>
    <xf numFmtId="0" fontId="0" fillId="29" borderId="152" xfId="0" applyFill="1" applyBorder="1">
      <alignment vertical="center"/>
    </xf>
    <xf numFmtId="0" fontId="22" fillId="0" borderId="23" xfId="0" applyFont="1" applyBorder="1" applyAlignment="1">
      <alignment horizontal="center" vertical="center"/>
    </xf>
    <xf numFmtId="0" fontId="22" fillId="0" borderId="53" xfId="0" applyFont="1" applyBorder="1" applyAlignment="1">
      <alignment horizontal="center" vertical="center"/>
    </xf>
    <xf numFmtId="0" fontId="22" fillId="0" borderId="75" xfId="0" applyFont="1" applyBorder="1" applyAlignment="1">
      <alignment horizontal="center" vertical="center"/>
    </xf>
    <xf numFmtId="0" fontId="22" fillId="0" borderId="39" xfId="0" applyFont="1" applyBorder="1" applyAlignment="1">
      <alignment horizontal="center" vertical="center"/>
    </xf>
    <xf numFmtId="0" fontId="35" fillId="0" borderId="75" xfId="0" applyFont="1" applyBorder="1" applyAlignment="1">
      <alignment horizontal="center" vertical="center"/>
    </xf>
    <xf numFmtId="0" fontId="21" fillId="29" borderId="39" xfId="0" applyFont="1" applyFill="1" applyBorder="1">
      <alignment vertical="center"/>
    </xf>
    <xf numFmtId="0" fontId="0" fillId="29" borderId="53" xfId="0" applyFill="1" applyBorder="1">
      <alignment vertical="center"/>
    </xf>
    <xf numFmtId="0" fontId="0" fillId="29" borderId="75" xfId="0" applyFill="1" applyBorder="1">
      <alignment vertical="center"/>
    </xf>
    <xf numFmtId="0" fontId="22" fillId="0" borderId="39" xfId="0" applyFont="1" applyBorder="1" applyAlignment="1">
      <alignment horizontal="right" vertical="center"/>
    </xf>
    <xf numFmtId="0" fontId="35" fillId="0" borderId="53" xfId="0" applyFont="1" applyBorder="1" applyAlignment="1">
      <alignment horizontal="right" vertical="center"/>
    </xf>
    <xf numFmtId="0" fontId="22" fillId="0" borderId="45" xfId="0" applyFont="1" applyBorder="1" applyAlignment="1">
      <alignment horizontal="center" vertical="center"/>
    </xf>
    <xf numFmtId="0" fontId="35" fillId="0" borderId="81" xfId="0" applyFont="1" applyBorder="1" applyAlignment="1">
      <alignment horizontal="center" vertical="center"/>
    </xf>
    <xf numFmtId="0" fontId="35" fillId="0" borderId="102" xfId="0" applyFont="1" applyBorder="1" applyAlignment="1">
      <alignment horizontal="center" vertical="center"/>
    </xf>
    <xf numFmtId="0" fontId="0" fillId="29" borderId="45" xfId="0" applyFill="1" applyBorder="1">
      <alignment vertical="center"/>
    </xf>
    <xf numFmtId="0" fontId="0" fillId="29" borderId="81" xfId="0" applyFill="1" applyBorder="1">
      <alignment vertical="center"/>
    </xf>
    <xf numFmtId="0" fontId="35" fillId="0" borderId="66" xfId="0" applyFont="1" applyBorder="1" applyAlignment="1">
      <alignment horizontal="center" vertical="center"/>
    </xf>
    <xf numFmtId="0" fontId="35" fillId="0" borderId="123" xfId="0" applyFont="1" applyBorder="1" applyAlignment="1">
      <alignment horizontal="center" vertical="center"/>
    </xf>
    <xf numFmtId="0" fontId="0" fillId="29" borderId="102" xfId="0" applyFill="1" applyBorder="1">
      <alignment vertical="center"/>
    </xf>
    <xf numFmtId="0" fontId="35" fillId="0" borderId="45" xfId="0" applyFont="1" applyBorder="1" applyAlignment="1">
      <alignment horizontal="right" vertical="center"/>
    </xf>
    <xf numFmtId="0" fontId="35" fillId="0" borderId="81" xfId="0" applyFont="1" applyBorder="1" applyAlignment="1">
      <alignment horizontal="right" vertical="center"/>
    </xf>
    <xf numFmtId="0" fontId="22" fillId="0" borderId="29" xfId="0" applyFont="1" applyBorder="1" applyAlignment="1">
      <alignment horizontal="center" vertical="center"/>
    </xf>
    <xf numFmtId="0" fontId="35" fillId="0" borderId="55" xfId="0" applyFont="1" applyBorder="1" applyAlignment="1">
      <alignment horizontal="center" vertical="center"/>
    </xf>
    <xf numFmtId="0" fontId="35" fillId="0" borderId="78" xfId="0" applyFont="1" applyBorder="1" applyAlignment="1">
      <alignment horizontal="center" vertical="center"/>
    </xf>
    <xf numFmtId="0" fontId="0" fillId="29" borderId="29" xfId="0" applyFill="1" applyBorder="1">
      <alignment vertical="center"/>
    </xf>
    <xf numFmtId="0" fontId="0" fillId="29" borderId="55" xfId="0" applyFill="1" applyBorder="1">
      <alignment vertical="center"/>
    </xf>
    <xf numFmtId="0" fontId="0" fillId="0" borderId="29" xfId="0" applyBorder="1" applyAlignment="1">
      <alignment horizontal="center" vertical="center"/>
    </xf>
    <xf numFmtId="0" fontId="0" fillId="0" borderId="98" xfId="0" applyBorder="1" applyAlignment="1">
      <alignment horizontal="center" vertical="center"/>
    </xf>
    <xf numFmtId="177" fontId="35" fillId="29" borderId="139" xfId="0" applyNumberFormat="1" applyFont="1" applyFill="1" applyBorder="1" applyAlignment="1">
      <alignment horizontal="center" vertical="center"/>
    </xf>
    <xf numFmtId="177" fontId="35" fillId="29" borderId="69" xfId="0" applyNumberFormat="1" applyFont="1" applyFill="1" applyBorder="1" applyAlignment="1">
      <alignment horizontal="center" vertical="center"/>
    </xf>
    <xf numFmtId="177" fontId="35" fillId="29" borderId="98" xfId="0" applyNumberFormat="1" applyFont="1" applyFill="1" applyBorder="1" applyAlignment="1">
      <alignment horizontal="center" vertical="center"/>
    </xf>
    <xf numFmtId="177" fontId="35" fillId="29" borderId="156" xfId="0" applyNumberFormat="1" applyFont="1" applyFill="1" applyBorder="1" applyAlignment="1">
      <alignment horizontal="center" vertical="center"/>
    </xf>
    <xf numFmtId="177" fontId="0" fillId="29" borderId="139" xfId="0" applyNumberFormat="1" applyFill="1" applyBorder="1" applyAlignment="1">
      <alignment horizontal="center" vertical="center"/>
    </xf>
    <xf numFmtId="177" fontId="0" fillId="29" borderId="69" xfId="0" applyNumberFormat="1" applyFill="1" applyBorder="1" applyAlignment="1">
      <alignment horizontal="center" vertical="center"/>
    </xf>
    <xf numFmtId="177" fontId="0" fillId="29" borderId="98" xfId="0" applyNumberFormat="1" applyFill="1" applyBorder="1" applyAlignment="1">
      <alignment horizontal="center" vertical="center"/>
    </xf>
    <xf numFmtId="177" fontId="0" fillId="29" borderId="156" xfId="0" applyNumberFormat="1" applyFill="1" applyBorder="1" applyAlignment="1">
      <alignment horizontal="center" vertical="center"/>
    </xf>
    <xf numFmtId="0" fontId="21" fillId="0" borderId="24" xfId="0" applyFont="1" applyBorder="1" applyAlignment="1">
      <alignment horizontal="center" vertical="center" shrinkToFit="1"/>
    </xf>
    <xf numFmtId="0" fontId="21" fillId="0" borderId="54" xfId="0" applyFont="1" applyBorder="1" applyAlignment="1">
      <alignment horizontal="center" vertical="center" shrinkToFit="1"/>
    </xf>
    <xf numFmtId="0" fontId="21" fillId="0" borderId="76" xfId="0" applyFont="1" applyBorder="1" applyAlignment="1">
      <alignment horizontal="center" vertical="center" shrinkToFit="1"/>
    </xf>
    <xf numFmtId="176" fontId="35" fillId="29" borderId="54" xfId="0" applyNumberFormat="1" applyFont="1" applyFill="1" applyBorder="1" applyAlignment="1">
      <alignment horizontal="center" vertical="center"/>
    </xf>
    <xf numFmtId="0" fontId="22" fillId="24" borderId="54" xfId="0" applyFont="1" applyFill="1" applyBorder="1">
      <alignment vertical="center"/>
    </xf>
    <xf numFmtId="0" fontId="35" fillId="24" borderId="54" xfId="0" applyFont="1" applyFill="1" applyBorder="1">
      <alignment vertical="center"/>
    </xf>
    <xf numFmtId="0" fontId="35" fillId="24" borderId="154" xfId="0" applyFont="1" applyFill="1" applyBorder="1">
      <alignment vertical="center"/>
    </xf>
    <xf numFmtId="0" fontId="6" fillId="25" borderId="13" xfId="29" applyFill="1" applyBorder="1" applyAlignment="1">
      <alignment vertical="center" wrapText="1"/>
    </xf>
    <xf numFmtId="0" fontId="31" fillId="25" borderId="13" xfId="0" applyFont="1" applyFill="1" applyBorder="1" applyAlignment="1">
      <alignment vertical="center" wrapText="1"/>
    </xf>
    <xf numFmtId="0" fontId="31" fillId="25" borderId="0" xfId="0" applyFont="1" applyFill="1">
      <alignment vertical="center"/>
    </xf>
    <xf numFmtId="0" fontId="35" fillId="25" borderId="0" xfId="0" applyFont="1" applyFill="1">
      <alignment vertical="center"/>
    </xf>
    <xf numFmtId="0" fontId="23" fillId="26" borderId="27" xfId="0" applyFont="1" applyFill="1" applyBorder="1" applyAlignment="1">
      <alignment vertical="center" wrapText="1"/>
    </xf>
    <xf numFmtId="0" fontId="57" fillId="26" borderId="27" xfId="0" applyFont="1" applyFill="1" applyBorder="1" applyAlignment="1">
      <alignment vertical="center" wrapText="1"/>
    </xf>
    <xf numFmtId="0" fontId="57" fillId="26" borderId="157" xfId="0" applyFont="1" applyFill="1" applyBorder="1" applyAlignment="1">
      <alignment vertical="center" wrapText="1"/>
    </xf>
    <xf numFmtId="0" fontId="35" fillId="0" borderId="99" xfId="0" applyFont="1" applyBorder="1" applyAlignment="1">
      <alignment horizontal="left" vertical="center"/>
    </xf>
    <xf numFmtId="0" fontId="35" fillId="0" borderId="61" xfId="0" applyFont="1" applyBorder="1" applyAlignment="1">
      <alignment horizontal="left" vertical="center"/>
    </xf>
    <xf numFmtId="0" fontId="35" fillId="0" borderId="99" xfId="0" applyFont="1" applyBorder="1" applyAlignment="1">
      <alignment horizontal="left" vertical="center" wrapText="1"/>
    </xf>
    <xf numFmtId="0" fontId="35" fillId="0" borderId="153" xfId="0" applyFont="1" applyBorder="1" applyAlignment="1">
      <alignment horizontal="left" vertical="center" wrapText="1"/>
    </xf>
    <xf numFmtId="0" fontId="0" fillId="24" borderId="0" xfId="0" applyFill="1" applyAlignment="1">
      <alignment vertical="center" wrapText="1"/>
    </xf>
    <xf numFmtId="0" fontId="22" fillId="0" borderId="53" xfId="0" applyFont="1" applyBorder="1" applyAlignment="1">
      <alignment vertical="center" wrapText="1" shrinkToFit="1"/>
    </xf>
    <xf numFmtId="0" fontId="0" fillId="24" borderId="53" xfId="0" applyFill="1" applyBorder="1" applyAlignment="1">
      <alignment vertical="center" wrapText="1"/>
    </xf>
    <xf numFmtId="0" fontId="0" fillId="24" borderId="75" xfId="0" applyFill="1" applyBorder="1" applyAlignment="1">
      <alignment vertical="center" wrapText="1"/>
    </xf>
    <xf numFmtId="0" fontId="23" fillId="24" borderId="0" xfId="0" applyFont="1" applyFill="1" applyAlignment="1">
      <alignment horizontal="center" vertical="center"/>
    </xf>
    <xf numFmtId="0" fontId="11" fillId="29" borderId="122" xfId="0" applyFont="1" applyFill="1" applyBorder="1" applyAlignment="1">
      <alignment horizontal="center" vertical="center" wrapText="1"/>
    </xf>
    <xf numFmtId="0" fontId="11" fillId="29" borderId="62" xfId="0" applyFont="1" applyFill="1" applyBorder="1" applyAlignment="1">
      <alignment horizontal="center" vertical="center"/>
    </xf>
    <xf numFmtId="0" fontId="23" fillId="24" borderId="53" xfId="0" applyFont="1" applyFill="1" applyBorder="1" applyAlignment="1">
      <alignment horizontal="center" vertical="center"/>
    </xf>
    <xf numFmtId="0" fontId="23" fillId="24" borderId="130" xfId="0" applyFont="1" applyFill="1" applyBorder="1" applyAlignment="1">
      <alignment horizontal="center" vertical="center"/>
    </xf>
    <xf numFmtId="177" fontId="23" fillId="29" borderId="0" xfId="0" applyNumberFormat="1" applyFont="1" applyFill="1" applyAlignment="1">
      <alignment horizontal="center" vertical="center"/>
    </xf>
    <xf numFmtId="0" fontId="11" fillId="0" borderId="62" xfId="0" applyFont="1" applyBorder="1" applyAlignment="1">
      <alignment horizontal="center" vertical="center" wrapText="1"/>
    </xf>
    <xf numFmtId="0" fontId="11" fillId="0" borderId="39" xfId="0" applyFont="1" applyBorder="1" applyAlignment="1">
      <alignment horizontal="center" vertical="center" wrapText="1"/>
    </xf>
    <xf numFmtId="0" fontId="11" fillId="34" borderId="59" xfId="0" applyFont="1" applyFill="1" applyBorder="1" applyAlignment="1">
      <alignment horizontal="center" vertical="center" wrapText="1"/>
    </xf>
    <xf numFmtId="0" fontId="11" fillId="34" borderId="53" xfId="0" applyFont="1" applyFill="1" applyBorder="1" applyAlignment="1">
      <alignment horizontal="center" vertical="center" wrapText="1"/>
    </xf>
    <xf numFmtId="0" fontId="11" fillId="34" borderId="153" xfId="0" applyFont="1" applyFill="1" applyBorder="1" applyAlignment="1">
      <alignment horizontal="center" vertical="center" wrapText="1"/>
    </xf>
    <xf numFmtId="0" fontId="22" fillId="24" borderId="28" xfId="0" applyFont="1" applyFill="1" applyBorder="1" applyAlignment="1">
      <alignment horizontal="left" vertical="center" wrapText="1"/>
    </xf>
    <xf numFmtId="0" fontId="35" fillId="0" borderId="107" xfId="0" applyFont="1" applyBorder="1" applyAlignment="1">
      <alignment horizontal="left" vertical="center" wrapText="1"/>
    </xf>
    <xf numFmtId="0" fontId="35" fillId="0" borderId="99" xfId="0" applyFont="1" applyBorder="1" applyAlignment="1">
      <alignment vertical="center" wrapText="1"/>
    </xf>
    <xf numFmtId="0" fontId="35" fillId="0" borderId="153" xfId="0" applyFont="1" applyBorder="1" applyAlignment="1">
      <alignment vertical="center" wrapText="1"/>
    </xf>
    <xf numFmtId="0" fontId="22" fillId="24" borderId="99" xfId="0" applyFont="1" applyFill="1" applyBorder="1" applyAlignment="1">
      <alignment horizontal="left" vertical="center"/>
    </xf>
    <xf numFmtId="0" fontId="35" fillId="0" borderId="99" xfId="0" applyFont="1" applyBorder="1">
      <alignment vertical="center"/>
    </xf>
    <xf numFmtId="0" fontId="35" fillId="0" borderId="113" xfId="0" applyFont="1" applyBorder="1">
      <alignment vertical="center"/>
    </xf>
    <xf numFmtId="0" fontId="35" fillId="24" borderId="99" xfId="0" applyFont="1" applyFill="1" applyBorder="1">
      <alignment vertical="center"/>
    </xf>
    <xf numFmtId="0" fontId="22" fillId="24" borderId="81" xfId="0" applyFont="1" applyFill="1" applyBorder="1" applyAlignment="1">
      <alignment horizontal="left" vertical="center"/>
    </xf>
    <xf numFmtId="0" fontId="36" fillId="24" borderId="81" xfId="0" applyFont="1" applyFill="1" applyBorder="1" applyAlignment="1">
      <alignment horizontal="left" vertical="center"/>
    </xf>
    <xf numFmtId="0" fontId="36" fillId="24" borderId="123" xfId="0" applyFont="1" applyFill="1" applyBorder="1" applyAlignment="1">
      <alignment horizontal="left" vertical="center"/>
    </xf>
    <xf numFmtId="0" fontId="0" fillId="24" borderId="66" xfId="0" applyFill="1" applyBorder="1" applyAlignment="1">
      <alignment horizontal="center" vertical="center"/>
    </xf>
    <xf numFmtId="0" fontId="0" fillId="0" borderId="81" xfId="0" applyBorder="1" applyAlignment="1">
      <alignment horizontal="center" vertical="center"/>
    </xf>
    <xf numFmtId="0" fontId="0" fillId="0" borderId="155" xfId="0" applyBorder="1" applyAlignment="1">
      <alignment horizontal="center" vertical="center"/>
    </xf>
    <xf numFmtId="0" fontId="35" fillId="0" borderId="82" xfId="0" applyFont="1" applyBorder="1">
      <alignment vertical="center"/>
    </xf>
    <xf numFmtId="0" fontId="0" fillId="0" borderId="109" xfId="0" applyBorder="1">
      <alignment vertical="center"/>
    </xf>
    <xf numFmtId="0" fontId="0" fillId="0" borderId="111" xfId="0" applyBorder="1">
      <alignment vertical="center"/>
    </xf>
    <xf numFmtId="0" fontId="0" fillId="0" borderId="111" xfId="0" applyBorder="1" applyAlignment="1">
      <alignment vertical="center" shrinkToFit="1"/>
    </xf>
    <xf numFmtId="0" fontId="0" fillId="0" borderId="160" xfId="0" applyBorder="1" applyAlignment="1">
      <alignment vertical="center" shrinkToFit="1"/>
    </xf>
    <xf numFmtId="0" fontId="35" fillId="0" borderId="88" xfId="0" applyFont="1" applyBorder="1">
      <alignment vertical="center"/>
    </xf>
    <xf numFmtId="0" fontId="35" fillId="0" borderId="89" xfId="0" applyFont="1" applyBorder="1">
      <alignment vertical="center"/>
    </xf>
    <xf numFmtId="0" fontId="0" fillId="0" borderId="110" xfId="0" applyBorder="1">
      <alignment vertical="center"/>
    </xf>
    <xf numFmtId="0" fontId="0" fillId="0" borderId="112" xfId="0" applyBorder="1">
      <alignment vertical="center"/>
    </xf>
    <xf numFmtId="0" fontId="0" fillId="0" borderId="132" xfId="0" applyBorder="1">
      <alignment vertical="center"/>
    </xf>
    <xf numFmtId="0" fontId="0" fillId="0" borderId="89" xfId="0" applyBorder="1">
      <alignment vertical="center"/>
    </xf>
    <xf numFmtId="0" fontId="0" fillId="0" borderId="161" xfId="0" applyBorder="1">
      <alignment vertical="center"/>
    </xf>
    <xf numFmtId="0" fontId="35" fillId="0" borderId="153" xfId="0" applyFont="1" applyBorder="1">
      <alignment vertical="center"/>
    </xf>
    <xf numFmtId="0" fontId="0" fillId="29" borderId="96" xfId="0" applyFill="1" applyBorder="1">
      <alignment vertical="center"/>
    </xf>
    <xf numFmtId="0" fontId="0" fillId="29" borderId="99" xfId="0" applyFill="1" applyBorder="1">
      <alignment vertical="center"/>
    </xf>
    <xf numFmtId="0" fontId="0" fillId="29" borderId="153" xfId="0" applyFill="1" applyBorder="1">
      <alignment vertical="center"/>
    </xf>
    <xf numFmtId="0" fontId="35" fillId="0" borderId="29" xfId="0" applyFont="1" applyBorder="1" applyAlignment="1">
      <alignment horizontal="center" vertical="center"/>
    </xf>
    <xf numFmtId="0" fontId="0" fillId="29" borderId="113" xfId="0" applyFill="1" applyBorder="1">
      <alignment vertical="center"/>
    </xf>
    <xf numFmtId="0" fontId="35" fillId="0" borderId="28" xfId="0" applyFont="1" applyBorder="1">
      <alignment vertical="center"/>
    </xf>
    <xf numFmtId="0" fontId="35" fillId="0" borderId="52" xfId="0" applyFont="1" applyBorder="1">
      <alignment vertical="center"/>
    </xf>
    <xf numFmtId="0" fontId="0" fillId="29" borderId="52" xfId="0" applyFill="1" applyBorder="1">
      <alignment vertical="center"/>
    </xf>
    <xf numFmtId="0" fontId="21" fillId="0" borderId="86" xfId="0" applyFont="1" applyBorder="1" applyAlignment="1">
      <alignment horizontal="center" vertical="center" wrapText="1"/>
    </xf>
    <xf numFmtId="0" fontId="0" fillId="0" borderId="54" xfId="0" applyBorder="1" applyAlignment="1">
      <alignment horizontal="center" vertical="center"/>
    </xf>
    <xf numFmtId="0" fontId="0" fillId="0" borderId="105" xfId="0" applyBorder="1" applyAlignment="1">
      <alignment horizontal="center" vertical="center"/>
    </xf>
    <xf numFmtId="0" fontId="35" fillId="0" borderId="73" xfId="0" applyFont="1" applyBorder="1">
      <alignment vertical="center"/>
    </xf>
    <xf numFmtId="0" fontId="58" fillId="29" borderId="73" xfId="0" applyFont="1" applyFill="1" applyBorder="1" applyAlignment="1">
      <alignment horizontal="center" vertical="center"/>
    </xf>
    <xf numFmtId="0" fontId="35" fillId="29" borderId="73" xfId="0" applyFont="1" applyFill="1" applyBorder="1">
      <alignment vertical="center"/>
    </xf>
    <xf numFmtId="0" fontId="31" fillId="27" borderId="33" xfId="0" applyFont="1" applyFill="1" applyBorder="1" applyAlignment="1">
      <alignment horizontal="left" vertical="center"/>
    </xf>
    <xf numFmtId="0" fontId="36" fillId="27" borderId="33" xfId="0" applyFont="1" applyFill="1" applyBorder="1" applyAlignment="1">
      <alignment horizontal="left" vertical="center" shrinkToFit="1"/>
    </xf>
    <xf numFmtId="0" fontId="36" fillId="27" borderId="152" xfId="0" applyFont="1" applyFill="1" applyBorder="1" applyAlignment="1">
      <alignment horizontal="left" vertical="center" shrinkToFit="1"/>
    </xf>
    <xf numFmtId="0" fontId="22" fillId="0" borderId="29" xfId="0" applyFont="1" applyBorder="1" applyAlignment="1">
      <alignment horizontal="left" vertical="center" wrapText="1"/>
    </xf>
    <xf numFmtId="0" fontId="22" fillId="0" borderId="55" xfId="0" applyFont="1" applyBorder="1" applyAlignment="1">
      <alignment horizontal="left" vertical="center" wrapText="1"/>
    </xf>
    <xf numFmtId="0" fontId="22" fillId="0" borderId="78" xfId="0" applyFont="1" applyBorder="1" applyAlignment="1">
      <alignment horizontal="left" vertical="center" wrapText="1"/>
    </xf>
    <xf numFmtId="0" fontId="22" fillId="33" borderId="91" xfId="0" applyFont="1" applyFill="1" applyBorder="1">
      <alignment vertical="center"/>
    </xf>
    <xf numFmtId="0" fontId="35" fillId="33" borderId="91" xfId="0" applyFont="1" applyFill="1" applyBorder="1">
      <alignment vertical="center"/>
    </xf>
    <xf numFmtId="0" fontId="35" fillId="24" borderId="119" xfId="0" applyFont="1" applyFill="1" applyBorder="1" applyAlignment="1">
      <alignment vertical="center" wrapText="1"/>
    </xf>
    <xf numFmtId="0" fontId="35" fillId="0" borderId="53" xfId="0" applyFont="1" applyBorder="1">
      <alignment vertical="center"/>
    </xf>
    <xf numFmtId="0" fontId="0" fillId="29" borderId="62" xfId="0" applyFill="1" applyBorder="1" applyAlignment="1">
      <alignment horizontal="center" vertical="center"/>
    </xf>
    <xf numFmtId="0" fontId="0" fillId="29" borderId="62" xfId="0" applyFill="1" applyBorder="1">
      <alignment vertical="center"/>
    </xf>
    <xf numFmtId="0" fontId="35" fillId="0" borderId="62" xfId="0" applyFont="1" applyBorder="1" applyAlignment="1">
      <alignment horizontal="center" vertical="center"/>
    </xf>
    <xf numFmtId="0" fontId="0" fillId="29" borderId="39" xfId="0" applyFill="1" applyBorder="1" applyAlignment="1">
      <alignment horizontal="center" vertical="center"/>
    </xf>
    <xf numFmtId="0" fontId="0" fillId="29" borderId="53" xfId="0" applyFill="1" applyBorder="1" applyAlignment="1">
      <alignment horizontal="center" vertical="center"/>
    </xf>
    <xf numFmtId="0" fontId="0" fillId="29" borderId="75" xfId="0" applyFill="1" applyBorder="1" applyAlignment="1">
      <alignment horizontal="center" vertical="center"/>
    </xf>
    <xf numFmtId="0" fontId="0" fillId="0" borderId="63" xfId="0" applyBorder="1" applyAlignment="1">
      <alignment vertical="center" wrapText="1"/>
    </xf>
    <xf numFmtId="0" fontId="0" fillId="0" borderId="63" xfId="0" applyBorder="1">
      <alignment vertical="center"/>
    </xf>
    <xf numFmtId="0" fontId="0" fillId="0" borderId="40" xfId="0" applyBorder="1">
      <alignment vertical="center"/>
    </xf>
    <xf numFmtId="0" fontId="0" fillId="29" borderId="76" xfId="0" applyFill="1" applyBorder="1">
      <alignment vertical="center"/>
    </xf>
    <xf numFmtId="0" fontId="0" fillId="29" borderId="63" xfId="0" applyFill="1" applyBorder="1">
      <alignment vertical="center"/>
    </xf>
    <xf numFmtId="0" fontId="0" fillId="29" borderId="40" xfId="0" applyFill="1" applyBorder="1">
      <alignment vertical="center"/>
    </xf>
    <xf numFmtId="0" fontId="25" fillId="25" borderId="0" xfId="0" applyFont="1" applyFill="1">
      <alignment vertical="center"/>
    </xf>
    <xf numFmtId="0" fontId="27" fillId="25" borderId="0" xfId="0" applyFont="1" applyFill="1" applyAlignment="1">
      <alignment horizontal="left" vertical="center"/>
    </xf>
    <xf numFmtId="0" fontId="19" fillId="25" borderId="0" xfId="0" applyFont="1" applyFill="1" applyAlignment="1">
      <alignment horizontal="left" vertical="center"/>
    </xf>
    <xf numFmtId="0" fontId="19" fillId="25" borderId="55" xfId="0" applyFont="1" applyFill="1" applyBorder="1" applyAlignment="1">
      <alignment horizontal="left" vertical="center"/>
    </xf>
    <xf numFmtId="0" fontId="32" fillId="26" borderId="33" xfId="0" applyFont="1" applyFill="1" applyBorder="1">
      <alignment vertical="center"/>
    </xf>
    <xf numFmtId="49" fontId="22" fillId="24" borderId="57" xfId="0" applyNumberFormat="1" applyFont="1" applyFill="1" applyBorder="1" applyAlignment="1">
      <alignment horizontal="left" vertical="center" wrapText="1"/>
    </xf>
    <xf numFmtId="0" fontId="35" fillId="24" borderId="52" xfId="0" applyFont="1" applyFill="1" applyBorder="1" applyAlignment="1">
      <alignment horizontal="left" vertical="center" wrapText="1"/>
    </xf>
    <xf numFmtId="0" fontId="35" fillId="24" borderId="93" xfId="0" applyFont="1" applyFill="1" applyBorder="1" applyAlignment="1">
      <alignment horizontal="left" vertical="center" wrapText="1"/>
    </xf>
    <xf numFmtId="0" fontId="22" fillId="24" borderId="52" xfId="0" applyFont="1" applyFill="1" applyBorder="1">
      <alignment vertical="center"/>
    </xf>
    <xf numFmtId="0" fontId="35" fillId="24" borderId="108" xfId="0" applyFont="1" applyFill="1" applyBorder="1">
      <alignment vertical="center"/>
    </xf>
    <xf numFmtId="0" fontId="21" fillId="24" borderId="55" xfId="0" applyFont="1" applyFill="1" applyBorder="1" applyAlignment="1">
      <alignment horizontal="left" vertical="top" wrapText="1"/>
    </xf>
    <xf numFmtId="0" fontId="0" fillId="24" borderId="55" xfId="0" applyFill="1" applyBorder="1" applyAlignment="1">
      <alignment horizontal="left" vertical="top" wrapText="1"/>
    </xf>
    <xf numFmtId="0" fontId="0" fillId="24" borderId="78" xfId="0" applyFill="1" applyBorder="1" applyAlignment="1">
      <alignment horizontal="left" vertical="top" wrapText="1"/>
    </xf>
    <xf numFmtId="0" fontId="22" fillId="24" borderId="59" xfId="0" applyFont="1" applyFill="1" applyBorder="1" applyAlignment="1">
      <alignment horizontal="left" vertical="center" wrapText="1"/>
    </xf>
    <xf numFmtId="0" fontId="0" fillId="0" borderId="53" xfId="0" applyBorder="1" applyAlignment="1">
      <alignment vertical="center" wrapText="1"/>
    </xf>
    <xf numFmtId="0" fontId="0" fillId="0" borderId="75" xfId="0" applyBorder="1" applyAlignment="1">
      <alignment vertical="center" wrapText="1"/>
    </xf>
    <xf numFmtId="0" fontId="22" fillId="32" borderId="53" xfId="0" applyFont="1" applyFill="1" applyBorder="1" applyAlignment="1">
      <alignment horizontal="left" vertical="center"/>
    </xf>
    <xf numFmtId="0" fontId="35" fillId="32" borderId="75" xfId="0" applyFont="1" applyFill="1" applyBorder="1" applyAlignment="1">
      <alignment horizontal="left" vertical="center"/>
    </xf>
    <xf numFmtId="0" fontId="22" fillId="24" borderId="60" xfId="0" applyFont="1" applyFill="1" applyBorder="1" applyAlignment="1">
      <alignment horizontal="left" vertical="center" wrapText="1"/>
    </xf>
    <xf numFmtId="0" fontId="0" fillId="0" borderId="61" xfId="0" applyBorder="1" applyAlignment="1">
      <alignment vertical="center" wrapText="1"/>
    </xf>
    <xf numFmtId="0" fontId="0" fillId="0" borderId="108" xfId="0" applyBorder="1" applyAlignment="1">
      <alignment vertical="center" wrapText="1"/>
    </xf>
    <xf numFmtId="0" fontId="22" fillId="32" borderId="61" xfId="0" applyFont="1" applyFill="1" applyBorder="1">
      <alignment vertical="center"/>
    </xf>
    <xf numFmtId="0" fontId="35" fillId="32" borderId="108" xfId="0" applyFont="1" applyFill="1" applyBorder="1">
      <alignment vertical="center"/>
    </xf>
    <xf numFmtId="0" fontId="31" fillId="27" borderId="27" xfId="0" applyFont="1" applyFill="1" applyBorder="1" applyAlignment="1">
      <alignment horizontal="left" vertical="center" wrapText="1"/>
    </xf>
    <xf numFmtId="0" fontId="21" fillId="27" borderId="27" xfId="0" applyFont="1" applyFill="1" applyBorder="1" applyAlignment="1">
      <alignment horizontal="left" vertical="center" wrapText="1"/>
    </xf>
    <xf numFmtId="0" fontId="27" fillId="27" borderId="27" xfId="0" applyFont="1" applyFill="1" applyBorder="1" applyAlignment="1">
      <alignment horizontal="left" vertical="center" wrapText="1"/>
    </xf>
    <xf numFmtId="0" fontId="27" fillId="27" borderId="157" xfId="0" applyFont="1" applyFill="1" applyBorder="1" applyAlignment="1">
      <alignment horizontal="left" vertical="center" wrapText="1"/>
    </xf>
    <xf numFmtId="0" fontId="22" fillId="0" borderId="25" xfId="0" applyFont="1" applyBorder="1" applyAlignment="1">
      <alignment horizontal="left" vertical="center" wrapText="1"/>
    </xf>
    <xf numFmtId="0" fontId="22" fillId="0" borderId="61" xfId="0" applyFont="1" applyBorder="1" applyAlignment="1">
      <alignment horizontal="left" vertical="center" wrapText="1"/>
    </xf>
    <xf numFmtId="0" fontId="22" fillId="33" borderId="61" xfId="0" applyFont="1" applyFill="1" applyBorder="1">
      <alignment vertical="center"/>
    </xf>
    <xf numFmtId="0" fontId="35" fillId="33" borderId="108" xfId="0" applyFont="1" applyFill="1" applyBorder="1">
      <alignment vertical="center"/>
    </xf>
    <xf numFmtId="0" fontId="0" fillId="0" borderId="0" xfId="0" applyAlignment="1">
      <alignment horizontal="left" vertical="center" wrapText="1"/>
    </xf>
    <xf numFmtId="0" fontId="0" fillId="0" borderId="93" xfId="0" applyBorder="1" applyAlignment="1">
      <alignment horizontal="left" vertical="center" wrapText="1"/>
    </xf>
    <xf numFmtId="0" fontId="6" fillId="0" borderId="0" xfId="29" applyBorder="1">
      <alignment vertical="center"/>
    </xf>
    <xf numFmtId="0" fontId="22" fillId="0" borderId="0" xfId="0" applyFont="1" applyAlignment="1">
      <alignment vertical="center" shrinkToFit="1"/>
    </xf>
    <xf numFmtId="0" fontId="31" fillId="27" borderId="62" xfId="0" applyFont="1" applyFill="1" applyBorder="1" applyAlignment="1">
      <alignment horizontal="left" vertical="center" wrapText="1"/>
    </xf>
    <xf numFmtId="0" fontId="40" fillId="27" borderId="96" xfId="0" applyFont="1" applyFill="1" applyBorder="1" applyAlignment="1">
      <alignment horizontal="left" vertical="center"/>
    </xf>
    <xf numFmtId="0" fontId="40" fillId="27" borderId="99" xfId="0" applyFont="1" applyFill="1" applyBorder="1" applyAlignment="1">
      <alignment horizontal="left" vertical="center"/>
    </xf>
    <xf numFmtId="0" fontId="35" fillId="26" borderId="178" xfId="0" applyFont="1" applyFill="1" applyBorder="1" applyAlignment="1">
      <alignment horizontal="left" vertical="center"/>
    </xf>
    <xf numFmtId="0" fontId="35" fillId="26" borderId="182" xfId="0" applyFont="1" applyFill="1" applyBorder="1" applyAlignment="1">
      <alignment horizontal="left" vertical="center"/>
    </xf>
    <xf numFmtId="0" fontId="35" fillId="26" borderId="190" xfId="0" applyFont="1" applyFill="1" applyBorder="1" applyAlignment="1">
      <alignment horizontal="left" vertical="center"/>
    </xf>
    <xf numFmtId="0" fontId="120" fillId="25" borderId="0" xfId="0" applyFont="1" applyFill="1">
      <alignment vertical="center"/>
    </xf>
    <xf numFmtId="0" fontId="27" fillId="25" borderId="0" xfId="0" applyFont="1" applyFill="1">
      <alignment vertical="center"/>
    </xf>
    <xf numFmtId="0" fontId="36" fillId="25" borderId="0" xfId="0" applyFont="1" applyFill="1">
      <alignment vertical="center"/>
    </xf>
    <xf numFmtId="0" fontId="31" fillId="26" borderId="33" xfId="0" applyFont="1" applyFill="1" applyBorder="1">
      <alignment vertical="center"/>
    </xf>
    <xf numFmtId="0" fontId="55" fillId="26" borderId="33" xfId="0" applyFont="1" applyFill="1" applyBorder="1" applyAlignment="1">
      <alignment vertical="center" wrapText="1"/>
    </xf>
    <xf numFmtId="0" fontId="0" fillId="26" borderId="33" xfId="0" applyFill="1" applyBorder="1">
      <alignment vertical="center"/>
    </xf>
    <xf numFmtId="0" fontId="0" fillId="26" borderId="152" xfId="0" applyFill="1" applyBorder="1">
      <alignment vertical="center"/>
    </xf>
    <xf numFmtId="0" fontId="22" fillId="0" borderId="53" xfId="0" applyFont="1" applyBorder="1">
      <alignment vertical="center"/>
    </xf>
    <xf numFmtId="0" fontId="0" fillId="0" borderId="75" xfId="0" applyBorder="1">
      <alignment vertical="center"/>
    </xf>
    <xf numFmtId="0" fontId="21" fillId="0" borderId="30" xfId="0" applyFont="1" applyBorder="1">
      <alignment vertical="center"/>
    </xf>
    <xf numFmtId="0" fontId="46" fillId="0" borderId="0" xfId="0" applyFont="1">
      <alignment vertical="center"/>
    </xf>
    <xf numFmtId="0" fontId="35" fillId="0" borderId="119" xfId="0" applyFont="1" applyBorder="1">
      <alignment vertical="center"/>
    </xf>
    <xf numFmtId="0" fontId="21" fillId="26" borderId="15" xfId="0" applyFont="1" applyFill="1" applyBorder="1" applyAlignment="1">
      <alignment horizontal="right" vertical="center"/>
    </xf>
    <xf numFmtId="0" fontId="21" fillId="26" borderId="16" xfId="0" applyFont="1" applyFill="1" applyBorder="1" applyAlignment="1">
      <alignment horizontal="right" vertical="center"/>
    </xf>
    <xf numFmtId="0" fontId="46" fillId="0" borderId="55" xfId="0" applyFont="1" applyBorder="1">
      <alignment vertical="center"/>
    </xf>
    <xf numFmtId="0" fontId="46" fillId="0" borderId="159" xfId="0" applyFont="1" applyBorder="1">
      <alignment vertical="center"/>
    </xf>
    <xf numFmtId="0" fontId="40" fillId="0" borderId="39" xfId="0" applyFont="1" applyBorder="1" applyAlignment="1">
      <alignment horizontal="center" vertical="center"/>
    </xf>
    <xf numFmtId="0" fontId="40" fillId="0" borderId="53" xfId="0" applyFont="1" applyBorder="1" applyAlignment="1">
      <alignment horizontal="center" vertical="center"/>
    </xf>
    <xf numFmtId="0" fontId="40" fillId="0" borderId="75" xfId="0" applyFont="1" applyBorder="1" applyAlignment="1">
      <alignment horizontal="center" vertical="center"/>
    </xf>
    <xf numFmtId="0" fontId="21" fillId="0" borderId="53" xfId="0" applyFont="1" applyBorder="1">
      <alignment vertical="center"/>
    </xf>
    <xf numFmtId="0" fontId="0" fillId="0" borderId="53" xfId="0" applyBorder="1">
      <alignment vertical="center"/>
    </xf>
    <xf numFmtId="0" fontId="0" fillId="29" borderId="39" xfId="0" applyFill="1" applyBorder="1">
      <alignment vertical="center"/>
    </xf>
    <xf numFmtId="0" fontId="0" fillId="0" borderId="45" xfId="0" applyBorder="1" applyAlignment="1">
      <alignment vertical="center" wrapText="1"/>
    </xf>
    <xf numFmtId="0" fontId="0" fillId="0" borderId="81" xfId="0" applyBorder="1" applyAlignment="1">
      <alignment vertical="center" wrapText="1"/>
    </xf>
    <xf numFmtId="0" fontId="0" fillId="0" borderId="102" xfId="0" applyBorder="1" applyAlignment="1">
      <alignment vertical="center" wrapText="1"/>
    </xf>
    <xf numFmtId="0" fontId="21" fillId="0" borderId="88" xfId="0" applyFont="1" applyBorder="1" applyAlignment="1">
      <alignment horizontal="center" vertical="center" wrapText="1"/>
    </xf>
    <xf numFmtId="0" fontId="21" fillId="0" borderId="88" xfId="0" applyFont="1" applyBorder="1" applyAlignment="1">
      <alignment horizontal="center" vertical="center"/>
    </xf>
    <xf numFmtId="0" fontId="21" fillId="0" borderId="103" xfId="0" applyFont="1" applyBorder="1" applyAlignment="1">
      <alignment horizontal="center" vertical="center"/>
    </xf>
    <xf numFmtId="0" fontId="56" fillId="0" borderId="87" xfId="0" applyFont="1" applyBorder="1" applyAlignment="1">
      <alignment horizontal="left" vertical="center" wrapText="1"/>
    </xf>
    <xf numFmtId="0" fontId="56" fillId="0" borderId="88" xfId="0" applyFont="1" applyBorder="1" applyAlignment="1">
      <alignment horizontal="left" vertical="center" wrapText="1"/>
    </xf>
    <xf numFmtId="0" fontId="56" fillId="0" borderId="103" xfId="0" applyFont="1" applyBorder="1" applyAlignment="1">
      <alignment horizontal="left" vertical="center" wrapText="1"/>
    </xf>
    <xf numFmtId="0" fontId="22" fillId="0" borderId="34"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78" xfId="0" applyFont="1" applyBorder="1" applyAlignment="1">
      <alignment horizontal="center" vertical="center" wrapText="1"/>
    </xf>
    <xf numFmtId="0" fontId="40" fillId="0" borderId="40" xfId="0" applyFont="1" applyBorder="1" applyAlignment="1">
      <alignment horizontal="left" vertical="top" wrapText="1"/>
    </xf>
    <xf numFmtId="0" fontId="40" fillId="0" borderId="54" xfId="0" applyFont="1" applyBorder="1" applyAlignment="1">
      <alignment horizontal="left" vertical="top" wrapText="1"/>
    </xf>
    <xf numFmtId="0" fontId="40" fillId="0" borderId="76" xfId="0" applyFont="1" applyBorder="1" applyAlignment="1">
      <alignment horizontal="left" vertical="top" wrapText="1"/>
    </xf>
    <xf numFmtId="0" fontId="0" fillId="29" borderId="86" xfId="0" applyFill="1" applyBorder="1">
      <alignment vertical="center"/>
    </xf>
    <xf numFmtId="0" fontId="0" fillId="29" borderId="54" xfId="0" applyFill="1" applyBorder="1">
      <alignment vertical="center"/>
    </xf>
    <xf numFmtId="0" fontId="0" fillId="29" borderId="154" xfId="0" applyFill="1" applyBorder="1">
      <alignment vertical="center"/>
    </xf>
    <xf numFmtId="0" fontId="40" fillId="27" borderId="33" xfId="0" applyFont="1" applyFill="1" applyBorder="1">
      <alignment vertical="center"/>
    </xf>
    <xf numFmtId="0" fontId="57" fillId="27" borderId="33" xfId="0" applyFont="1" applyFill="1" applyBorder="1" applyAlignment="1">
      <alignment vertical="center" wrapText="1"/>
    </xf>
    <xf numFmtId="0" fontId="36" fillId="27" borderId="33" xfId="0" applyFont="1" applyFill="1" applyBorder="1">
      <alignment vertical="center"/>
    </xf>
    <xf numFmtId="0" fontId="36" fillId="27" borderId="152" xfId="0" applyFont="1" applyFill="1" applyBorder="1">
      <alignment vertical="center"/>
    </xf>
    <xf numFmtId="0" fontId="40" fillId="0" borderId="39" xfId="0" applyFont="1" applyBorder="1" applyAlignment="1">
      <alignment horizontal="left" vertical="center"/>
    </xf>
    <xf numFmtId="0" fontId="40" fillId="0" borderId="53" xfId="0" applyFont="1" applyBorder="1" applyAlignment="1">
      <alignment horizontal="left" vertical="center"/>
    </xf>
    <xf numFmtId="0" fontId="57" fillId="0" borderId="53" xfId="0" applyFont="1" applyBorder="1" applyAlignment="1">
      <alignment horizontal="left" vertical="center" wrapText="1"/>
    </xf>
    <xf numFmtId="0" fontId="36" fillId="0" borderId="53" xfId="0" applyFont="1" applyBorder="1" applyAlignment="1">
      <alignment horizontal="left" vertical="center" wrapText="1"/>
    </xf>
    <xf numFmtId="0" fontId="36" fillId="0" borderId="75" xfId="0" applyFont="1" applyBorder="1" applyAlignment="1">
      <alignment horizontal="left" vertical="center" wrapText="1"/>
    </xf>
    <xf numFmtId="0" fontId="35" fillId="24" borderId="92" xfId="0" applyFont="1" applyFill="1" applyBorder="1">
      <alignment vertical="center"/>
    </xf>
    <xf numFmtId="0" fontId="35" fillId="24" borderId="118" xfId="0" applyFont="1" applyFill="1" applyBorder="1">
      <alignment vertical="center"/>
    </xf>
    <xf numFmtId="0" fontId="60" fillId="33" borderId="192" xfId="0" applyFont="1" applyFill="1" applyBorder="1">
      <alignment vertical="center"/>
    </xf>
    <xf numFmtId="0" fontId="60" fillId="33" borderId="193" xfId="0" applyFont="1" applyFill="1" applyBorder="1">
      <alignment vertical="center"/>
    </xf>
    <xf numFmtId="0" fontId="60" fillId="24" borderId="192" xfId="0" applyFont="1" applyFill="1" applyBorder="1">
      <alignment vertical="center"/>
    </xf>
    <xf numFmtId="0" fontId="60" fillId="24" borderId="194" xfId="0" applyFont="1" applyFill="1" applyBorder="1">
      <alignment vertical="center"/>
    </xf>
    <xf numFmtId="0" fontId="0" fillId="0" borderId="0" xfId="0" applyAlignment="1">
      <alignment vertical="center" wrapText="1"/>
    </xf>
    <xf numFmtId="0" fontId="0" fillId="0" borderId="119" xfId="0" applyBorder="1" applyAlignment="1">
      <alignment vertical="center" wrapText="1"/>
    </xf>
    <xf numFmtId="0" fontId="0" fillId="0" borderId="64" xfId="0" applyBorder="1" applyAlignment="1">
      <alignment vertical="center" wrapText="1"/>
    </xf>
    <xf numFmtId="0" fontId="0" fillId="0" borderId="166" xfId="0" applyBorder="1" applyAlignment="1">
      <alignment vertical="center" wrapText="1"/>
    </xf>
    <xf numFmtId="0" fontId="157" fillId="25" borderId="0" xfId="0" applyFont="1" applyFill="1">
      <alignment vertical="center"/>
    </xf>
    <xf numFmtId="0" fontId="0" fillId="25" borderId="0" xfId="0" applyFill="1">
      <alignment vertical="center"/>
    </xf>
    <xf numFmtId="0" fontId="22" fillId="0" borderId="52" xfId="0" applyFont="1" applyBorder="1">
      <alignment vertical="center"/>
    </xf>
    <xf numFmtId="0" fontId="35" fillId="0" borderId="77" xfId="0" applyFont="1" applyBorder="1">
      <alignment vertical="center"/>
    </xf>
    <xf numFmtId="0" fontId="0" fillId="0" borderId="35" xfId="0" applyBorder="1" applyAlignment="1">
      <alignment vertical="center" wrapText="1"/>
    </xf>
    <xf numFmtId="0" fontId="0" fillId="0" borderId="91" xfId="0" applyBorder="1">
      <alignment vertical="center"/>
    </xf>
    <xf numFmtId="0" fontId="22" fillId="0" borderId="89" xfId="0" applyFont="1" applyBorder="1">
      <alignment vertical="center"/>
    </xf>
    <xf numFmtId="0" fontId="35" fillId="0" borderId="104" xfId="0" applyFont="1" applyBorder="1">
      <alignment vertical="center"/>
    </xf>
    <xf numFmtId="0" fontId="0" fillId="0" borderId="106" xfId="0" applyBorder="1" applyAlignment="1">
      <alignment vertical="center" wrapText="1"/>
    </xf>
    <xf numFmtId="0" fontId="0" fillId="0" borderId="104" xfId="0" applyBorder="1">
      <alignment vertical="center"/>
    </xf>
    <xf numFmtId="0" fontId="51" fillId="0" borderId="52" xfId="0" applyFont="1" applyBorder="1">
      <alignment vertical="center"/>
    </xf>
    <xf numFmtId="0" fontId="51" fillId="0" borderId="77" xfId="0" applyFont="1" applyBorder="1">
      <alignment vertical="center"/>
    </xf>
    <xf numFmtId="0" fontId="51" fillId="0" borderId="34" xfId="0" applyFont="1" applyBorder="1" applyAlignment="1">
      <alignment vertical="center" wrapText="1"/>
    </xf>
    <xf numFmtId="0" fontId="51" fillId="0" borderId="52" xfId="0" applyFont="1" applyBorder="1" applyAlignment="1">
      <alignment vertical="center" wrapText="1"/>
    </xf>
    <xf numFmtId="0" fontId="51" fillId="0" borderId="77" xfId="0" applyFont="1" applyBorder="1" applyAlignment="1">
      <alignment vertical="center" wrapText="1"/>
    </xf>
    <xf numFmtId="0" fontId="49" fillId="0" borderId="0" xfId="0" applyFont="1" applyAlignment="1">
      <alignment vertical="center" wrapText="1"/>
    </xf>
    <xf numFmtId="0" fontId="51" fillId="0" borderId="0" xfId="0" applyFont="1" applyAlignment="1">
      <alignment vertical="center" wrapText="1"/>
    </xf>
    <xf numFmtId="0" fontId="51" fillId="0" borderId="91" xfId="0" applyFont="1" applyBorder="1" applyAlignment="1">
      <alignment vertical="center" wrapText="1"/>
    </xf>
    <xf numFmtId="0" fontId="45" fillId="0" borderId="35" xfId="0" applyFont="1" applyBorder="1" applyAlignment="1">
      <alignment horizontal="left" vertical="center" wrapText="1"/>
    </xf>
    <xf numFmtId="0" fontId="65" fillId="0" borderId="0" xfId="0" applyFont="1" applyAlignment="1">
      <alignment horizontal="left" vertical="center" wrapText="1"/>
    </xf>
    <xf numFmtId="0" fontId="65" fillId="0" borderId="91" xfId="0" applyFont="1" applyBorder="1" applyAlignment="1">
      <alignment horizontal="left" vertical="center" wrapText="1"/>
    </xf>
    <xf numFmtId="0" fontId="65" fillId="0" borderId="35" xfId="0" applyFont="1" applyBorder="1" applyAlignment="1">
      <alignment horizontal="left" vertical="center" wrapText="1"/>
    </xf>
    <xf numFmtId="0" fontId="65" fillId="0" borderId="29" xfId="0" applyFont="1" applyBorder="1" applyAlignment="1">
      <alignment horizontal="left" vertical="center" wrapText="1"/>
    </xf>
    <xf numFmtId="0" fontId="65" fillId="0" borderId="55" xfId="0" applyFont="1" applyBorder="1" applyAlignment="1">
      <alignment horizontal="left" vertical="center" wrapText="1"/>
    </xf>
    <xf numFmtId="0" fontId="65" fillId="0" borderId="78" xfId="0" applyFont="1" applyBorder="1" applyAlignment="1">
      <alignment horizontal="left" vertical="center" wrapText="1"/>
    </xf>
    <xf numFmtId="0" fontId="19" fillId="0" borderId="53" xfId="0" applyFont="1" applyBorder="1" applyAlignment="1">
      <alignment horizontal="center" vertical="center"/>
    </xf>
    <xf numFmtId="0" fontId="0" fillId="0" borderId="53" xfId="0" applyBorder="1" applyAlignment="1">
      <alignment horizontal="center" vertical="center"/>
    </xf>
    <xf numFmtId="0" fontId="0" fillId="0" borderId="75" xfId="0" applyBorder="1" applyAlignment="1">
      <alignment horizontal="center" vertical="center"/>
    </xf>
    <xf numFmtId="0" fontId="62" fillId="0" borderId="35" xfId="0" applyFont="1" applyBorder="1" applyAlignment="1">
      <alignment horizontal="center" vertical="center" wrapText="1"/>
    </xf>
    <xf numFmtId="0" fontId="62" fillId="0" borderId="0" xfId="0" applyFont="1" applyAlignment="1">
      <alignment horizontal="center" vertical="center" wrapText="1"/>
    </xf>
    <xf numFmtId="0" fontId="62" fillId="0" borderId="119" xfId="0" applyFont="1" applyBorder="1" applyAlignment="1">
      <alignment horizontal="center" vertical="center" wrapText="1"/>
    </xf>
    <xf numFmtId="0" fontId="21" fillId="0" borderId="81" xfId="0" applyFont="1" applyBorder="1">
      <alignment vertical="center"/>
    </xf>
    <xf numFmtId="0" fontId="0" fillId="0" borderId="81" xfId="0" applyBorder="1">
      <alignment vertical="center"/>
    </xf>
    <xf numFmtId="0" fontId="0" fillId="0" borderId="102" xfId="0" applyBorder="1">
      <alignment vertical="center"/>
    </xf>
    <xf numFmtId="0" fontId="21" fillId="0" borderId="70" xfId="0" applyFont="1" applyBorder="1" applyAlignment="1">
      <alignment horizontal="left" vertical="center"/>
    </xf>
    <xf numFmtId="0" fontId="21" fillId="0" borderId="83" xfId="0" applyFont="1" applyBorder="1">
      <alignment vertical="center"/>
    </xf>
    <xf numFmtId="0" fontId="22" fillId="0" borderId="55" xfId="0" applyFont="1" applyBorder="1" applyAlignment="1">
      <alignment horizontal="left" vertical="center"/>
    </xf>
    <xf numFmtId="0" fontId="22" fillId="0" borderId="78" xfId="0" applyFont="1" applyBorder="1" applyAlignment="1">
      <alignment horizontal="left" vertical="center"/>
    </xf>
    <xf numFmtId="0" fontId="21" fillId="33" borderId="93" xfId="0" applyFont="1" applyFill="1" applyBorder="1">
      <alignment vertical="center"/>
    </xf>
    <xf numFmtId="0" fontId="0" fillId="33" borderId="0" xfId="0" applyFill="1">
      <alignment vertical="center"/>
    </xf>
    <xf numFmtId="0" fontId="21" fillId="24" borderId="0" xfId="0" applyFont="1" applyFill="1" applyAlignment="1">
      <alignment vertical="center" wrapText="1"/>
    </xf>
    <xf numFmtId="0" fontId="0" fillId="24" borderId="119" xfId="0" applyFill="1" applyBorder="1" applyAlignment="1">
      <alignment vertical="center" wrapText="1"/>
    </xf>
    <xf numFmtId="0" fontId="21" fillId="0" borderId="66" xfId="0" applyFont="1" applyBorder="1" applyAlignment="1">
      <alignment horizontal="left" vertical="center"/>
    </xf>
    <xf numFmtId="49" fontId="21" fillId="0" borderId="67" xfId="0" applyNumberFormat="1" applyFont="1" applyBorder="1" applyAlignment="1">
      <alignment horizontal="left" vertical="center" wrapText="1"/>
    </xf>
    <xf numFmtId="0" fontId="21" fillId="0" borderId="82" xfId="0" applyFont="1" applyBorder="1" applyAlignment="1">
      <alignment vertical="center" wrapText="1"/>
    </xf>
    <xf numFmtId="0" fontId="32" fillId="25" borderId="0" xfId="0" applyFont="1" applyFill="1">
      <alignment vertical="center"/>
    </xf>
    <xf numFmtId="0" fontId="25" fillId="26" borderId="33" xfId="0" applyFont="1" applyFill="1" applyBorder="1">
      <alignment vertical="center"/>
    </xf>
    <xf numFmtId="0" fontId="25" fillId="26" borderId="152" xfId="0" applyFont="1" applyFill="1" applyBorder="1">
      <alignment vertical="center"/>
    </xf>
    <xf numFmtId="0" fontId="38" fillId="0" borderId="28" xfId="0" applyFont="1" applyBorder="1" applyAlignment="1">
      <alignment horizontal="left" vertical="center" wrapText="1"/>
    </xf>
    <xf numFmtId="0" fontId="38" fillId="0" borderId="52" xfId="0" applyFont="1" applyBorder="1" applyAlignment="1">
      <alignment horizontal="left" vertical="center" wrapText="1"/>
    </xf>
    <xf numFmtId="0" fontId="38" fillId="0" borderId="108" xfId="0" applyFont="1" applyBorder="1" applyAlignment="1">
      <alignment horizontal="left" vertical="center" wrapText="1"/>
    </xf>
    <xf numFmtId="0" fontId="22" fillId="0" borderId="0" xfId="0" applyFont="1">
      <alignment vertical="center"/>
    </xf>
    <xf numFmtId="0" fontId="22" fillId="0" borderId="91" xfId="0" applyFont="1" applyBorder="1">
      <alignment vertical="center"/>
    </xf>
    <xf numFmtId="0" fontId="22" fillId="0" borderId="0" xfId="0" applyFont="1" applyAlignment="1">
      <alignment vertical="center" wrapText="1"/>
    </xf>
    <xf numFmtId="0" fontId="22" fillId="0" borderId="119" xfId="0" applyFont="1" applyBorder="1" applyAlignment="1">
      <alignment vertical="center" wrapText="1"/>
    </xf>
    <xf numFmtId="0" fontId="22" fillId="0" borderId="35" xfId="0" applyFont="1" applyBorder="1" applyAlignment="1">
      <alignment horizontal="left" vertical="center"/>
    </xf>
    <xf numFmtId="0" fontId="23" fillId="0" borderId="0" xfId="0" applyFont="1" applyAlignment="1">
      <alignment horizontal="left" vertical="center"/>
    </xf>
    <xf numFmtId="0" fontId="23" fillId="0" borderId="0" xfId="0" applyFont="1">
      <alignment vertical="center"/>
    </xf>
    <xf numFmtId="0" fontId="23" fillId="0" borderId="93" xfId="0" applyFont="1" applyBorder="1">
      <alignment vertical="center"/>
    </xf>
    <xf numFmtId="49" fontId="46" fillId="0" borderId="0" xfId="0" applyNumberFormat="1" applyFont="1" applyAlignment="1">
      <alignment horizontal="left" vertical="center" wrapText="1"/>
    </xf>
    <xf numFmtId="49" fontId="22" fillId="0" borderId="84"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90" xfId="0" applyFont="1" applyBorder="1" applyAlignment="1">
      <alignment horizontal="center" vertical="center"/>
    </xf>
    <xf numFmtId="49" fontId="22" fillId="29" borderId="95" xfId="0" applyNumberFormat="1" applyFont="1" applyFill="1" applyBorder="1" applyAlignment="1">
      <alignment horizontal="left" vertical="center" wrapText="1"/>
    </xf>
    <xf numFmtId="0" fontId="0" fillId="29" borderId="95" xfId="0" applyFill="1" applyBorder="1">
      <alignment vertical="center"/>
    </xf>
    <xf numFmtId="0" fontId="0" fillId="29" borderId="137" xfId="0" applyFill="1" applyBorder="1">
      <alignment vertical="center"/>
    </xf>
    <xf numFmtId="49" fontId="22" fillId="0" borderId="40" xfId="0" applyNumberFormat="1" applyFont="1" applyBorder="1" applyAlignment="1">
      <alignment horizontal="center" vertical="center"/>
    </xf>
    <xf numFmtId="0" fontId="23" fillId="0" borderId="54" xfId="0" applyFont="1" applyBorder="1" applyAlignment="1">
      <alignment horizontal="center" vertical="center"/>
    </xf>
    <xf numFmtId="49" fontId="22" fillId="29" borderId="63" xfId="0" applyNumberFormat="1" applyFont="1" applyFill="1" applyBorder="1" applyAlignment="1">
      <alignment horizontal="left" vertical="center" wrapText="1"/>
    </xf>
    <xf numFmtId="0" fontId="33" fillId="24" borderId="63" xfId="0" applyFont="1" applyFill="1" applyBorder="1" applyAlignment="1">
      <alignment horizontal="center" vertical="center" wrapText="1"/>
    </xf>
    <xf numFmtId="0" fontId="23" fillId="24" borderId="138" xfId="0" applyFont="1" applyFill="1" applyBorder="1" applyAlignment="1">
      <alignment horizontal="center" vertical="center"/>
    </xf>
    <xf numFmtId="0" fontId="22" fillId="24" borderId="0" xfId="0" applyFont="1" applyFill="1" applyAlignment="1">
      <alignment horizontal="left" vertical="center" wrapText="1"/>
    </xf>
    <xf numFmtId="0" fontId="23" fillId="24" borderId="0" xfId="0" applyFont="1" applyFill="1">
      <alignment vertical="center"/>
    </xf>
    <xf numFmtId="0" fontId="22" fillId="24" borderId="13" xfId="0" applyFont="1" applyFill="1" applyBorder="1">
      <alignment vertical="center"/>
    </xf>
    <xf numFmtId="0" fontId="25" fillId="27" borderId="27" xfId="0" applyFont="1" applyFill="1" applyBorder="1">
      <alignment vertical="center"/>
    </xf>
    <xf numFmtId="0" fontId="0" fillId="27" borderId="27" xfId="0" applyFill="1" applyBorder="1">
      <alignment vertical="center"/>
    </xf>
    <xf numFmtId="0" fontId="46" fillId="27" borderId="27" xfId="0" applyFont="1" applyFill="1" applyBorder="1">
      <alignment vertical="center"/>
    </xf>
    <xf numFmtId="0" fontId="26" fillId="27" borderId="27" xfId="0" applyFont="1" applyFill="1" applyBorder="1">
      <alignment vertical="center"/>
    </xf>
    <xf numFmtId="0" fontId="26" fillId="27" borderId="157" xfId="0" applyFont="1" applyFill="1" applyBorder="1">
      <alignment vertical="center"/>
    </xf>
    <xf numFmtId="0" fontId="42" fillId="24" borderId="28" xfId="0" applyFont="1" applyFill="1" applyBorder="1" applyAlignment="1">
      <alignment horizontal="left" vertical="center" wrapText="1"/>
    </xf>
    <xf numFmtId="0" fontId="42" fillId="24" borderId="52" xfId="0" applyFont="1" applyFill="1" applyBorder="1" applyAlignment="1">
      <alignment horizontal="left" vertical="center" wrapText="1"/>
    </xf>
    <xf numFmtId="0" fontId="46" fillId="24" borderId="52" xfId="0" applyFont="1" applyFill="1" applyBorder="1" applyAlignment="1">
      <alignment horizontal="left" vertical="center" wrapText="1"/>
    </xf>
    <xf numFmtId="0" fontId="46" fillId="24" borderId="108" xfId="0" applyFont="1" applyFill="1" applyBorder="1" applyAlignment="1">
      <alignment horizontal="left" vertical="center" wrapText="1"/>
    </xf>
    <xf numFmtId="0" fontId="23" fillId="24" borderId="108" xfId="0" applyFont="1" applyFill="1" applyBorder="1">
      <alignment vertical="center"/>
    </xf>
    <xf numFmtId="0" fontId="22" fillId="24" borderId="52" xfId="0" applyFont="1" applyFill="1" applyBorder="1" applyAlignment="1">
      <alignment vertical="center" wrapText="1"/>
    </xf>
    <xf numFmtId="0" fontId="23" fillId="24" borderId="118" xfId="0" applyFont="1" applyFill="1" applyBorder="1" applyAlignment="1">
      <alignment vertical="center" wrapText="1"/>
    </xf>
    <xf numFmtId="0" fontId="26" fillId="24" borderId="0" xfId="0" applyFont="1" applyFill="1" applyAlignment="1">
      <alignment horizontal="left" vertical="center" wrapText="1"/>
    </xf>
    <xf numFmtId="0" fontId="46" fillId="24" borderId="0" xfId="0" applyFont="1" applyFill="1" applyAlignment="1">
      <alignment horizontal="left" vertical="center" wrapText="1"/>
    </xf>
    <xf numFmtId="0" fontId="46" fillId="24" borderId="91" xfId="0" applyFont="1" applyFill="1" applyBorder="1" applyAlignment="1">
      <alignment horizontal="left" vertical="center" wrapText="1"/>
    </xf>
    <xf numFmtId="0" fontId="22" fillId="24" borderId="91" xfId="0" applyFont="1" applyFill="1" applyBorder="1" applyAlignment="1">
      <alignment horizontal="left" vertical="center" wrapText="1"/>
    </xf>
    <xf numFmtId="0" fontId="23" fillId="24" borderId="29" xfId="0" applyFont="1" applyFill="1" applyBorder="1" applyAlignment="1">
      <alignment horizontal="left" vertical="center" wrapText="1"/>
    </xf>
    <xf numFmtId="0" fontId="23" fillId="24" borderId="55" xfId="0" applyFont="1" applyFill="1" applyBorder="1" applyAlignment="1">
      <alignment horizontal="left" vertical="center" wrapText="1"/>
    </xf>
    <xf numFmtId="0" fontId="31" fillId="24" borderId="55" xfId="0" applyFont="1" applyFill="1" applyBorder="1" applyAlignment="1">
      <alignment horizontal="left" vertical="center" wrapText="1"/>
    </xf>
    <xf numFmtId="0" fontId="22" fillId="24" borderId="55" xfId="0" applyFont="1" applyFill="1" applyBorder="1" applyAlignment="1">
      <alignment horizontal="left" vertical="center" wrapText="1"/>
    </xf>
    <xf numFmtId="0" fontId="6" fillId="24" borderId="55" xfId="29" applyFill="1" applyBorder="1" applyAlignment="1">
      <alignment horizontal="left" vertical="center" wrapText="1"/>
    </xf>
    <xf numFmtId="0" fontId="22" fillId="24" borderId="78" xfId="0" applyFont="1" applyFill="1" applyBorder="1" applyAlignment="1">
      <alignment horizontal="left" vertical="center" wrapText="1"/>
    </xf>
    <xf numFmtId="49" fontId="38" fillId="24" borderId="35" xfId="0" applyNumberFormat="1" applyFont="1" applyFill="1" applyBorder="1" applyAlignment="1">
      <alignment horizontal="left" vertical="center" wrapText="1"/>
    </xf>
    <xf numFmtId="49" fontId="38" fillId="24" borderId="0" xfId="0" applyNumberFormat="1" applyFont="1" applyFill="1" applyAlignment="1">
      <alignment horizontal="left" vertical="center" wrapText="1"/>
    </xf>
    <xf numFmtId="0" fontId="22" fillId="32" borderId="52" xfId="0" applyFont="1" applyFill="1" applyBorder="1" applyAlignment="1">
      <alignment vertical="center" wrapText="1"/>
    </xf>
    <xf numFmtId="0" fontId="23" fillId="32" borderId="108" xfId="0" applyFont="1" applyFill="1" applyBorder="1">
      <alignment vertical="center"/>
    </xf>
    <xf numFmtId="0" fontId="22" fillId="32" borderId="0" xfId="0" applyFont="1" applyFill="1" applyAlignment="1">
      <alignment vertical="center" wrapText="1"/>
    </xf>
    <xf numFmtId="0" fontId="23" fillId="32" borderId="91" xfId="0" applyFont="1" applyFill="1" applyBorder="1">
      <alignment vertical="center"/>
    </xf>
    <xf numFmtId="49" fontId="32" fillId="24" borderId="55" xfId="0" applyNumberFormat="1" applyFont="1" applyFill="1" applyBorder="1" applyAlignment="1">
      <alignment horizontal="left" vertical="center" wrapText="1"/>
    </xf>
    <xf numFmtId="0" fontId="50" fillId="24" borderId="55" xfId="0" applyFont="1" applyFill="1" applyBorder="1" applyAlignment="1">
      <alignment horizontal="left" vertical="center" wrapText="1"/>
    </xf>
    <xf numFmtId="49" fontId="22" fillId="29" borderId="39" xfId="0" applyNumberFormat="1" applyFont="1" applyFill="1" applyBorder="1" applyAlignment="1">
      <alignment horizontal="left" vertical="center" wrapText="1"/>
    </xf>
    <xf numFmtId="49" fontId="22" fillId="29" borderId="53" xfId="0" applyNumberFormat="1" applyFont="1" applyFill="1" applyBorder="1" applyAlignment="1">
      <alignment horizontal="left" vertical="center" wrapText="1"/>
    </xf>
    <xf numFmtId="49" fontId="22" fillId="29" borderId="75" xfId="0" applyNumberFormat="1" applyFont="1" applyFill="1" applyBorder="1" applyAlignment="1">
      <alignment horizontal="left" vertical="center" wrapText="1"/>
    </xf>
    <xf numFmtId="49" fontId="22" fillId="24" borderId="36" xfId="0" applyNumberFormat="1" applyFont="1" applyFill="1" applyBorder="1" applyAlignment="1">
      <alignment horizontal="left" vertical="center" wrapText="1"/>
    </xf>
    <xf numFmtId="49" fontId="22" fillId="24" borderId="13" xfId="0" applyNumberFormat="1" applyFont="1" applyFill="1" applyBorder="1" applyAlignment="1">
      <alignment horizontal="left" vertical="center" wrapText="1"/>
    </xf>
    <xf numFmtId="49" fontId="22" fillId="24" borderId="94" xfId="0" applyNumberFormat="1" applyFont="1" applyFill="1" applyBorder="1" applyAlignment="1">
      <alignment horizontal="left" vertical="center" wrapText="1"/>
    </xf>
    <xf numFmtId="0" fontId="44" fillId="25" borderId="0" xfId="0" applyFont="1" applyFill="1">
      <alignment vertical="center"/>
    </xf>
    <xf numFmtId="0" fontId="32" fillId="25" borderId="0" xfId="0" applyFont="1" applyFill="1" applyAlignment="1">
      <alignment vertical="center" wrapText="1"/>
    </xf>
    <xf numFmtId="0" fontId="0" fillId="25" borderId="0" xfId="0" applyFill="1" applyAlignment="1">
      <alignment vertical="center" wrapText="1"/>
    </xf>
    <xf numFmtId="0" fontId="30" fillId="26" borderId="33" xfId="0" applyFont="1" applyFill="1" applyBorder="1" applyAlignment="1">
      <alignment vertical="center" wrapText="1"/>
    </xf>
    <xf numFmtId="0" fontId="46" fillId="26" borderId="33" xfId="0" applyFont="1" applyFill="1" applyBorder="1" applyAlignment="1">
      <alignment vertical="center" wrapText="1"/>
    </xf>
    <xf numFmtId="0" fontId="46" fillId="26" borderId="152" xfId="0" applyFont="1" applyFill="1" applyBorder="1" applyAlignment="1">
      <alignment vertical="center" wrapText="1"/>
    </xf>
    <xf numFmtId="0" fontId="38" fillId="24" borderId="60" xfId="0" applyFont="1" applyFill="1" applyBorder="1" applyAlignment="1">
      <alignment vertical="center" wrapText="1"/>
    </xf>
    <xf numFmtId="0" fontId="38" fillId="24" borderId="52" xfId="0" applyFont="1" applyFill="1" applyBorder="1" applyAlignment="1">
      <alignment vertical="center" wrapText="1"/>
    </xf>
    <xf numFmtId="0" fontId="22" fillId="33" borderId="108" xfId="0" applyFont="1" applyFill="1" applyBorder="1">
      <alignment vertical="center"/>
    </xf>
    <xf numFmtId="0" fontId="23" fillId="33" borderId="74" xfId="0" applyFont="1" applyFill="1" applyBorder="1">
      <alignment vertical="center"/>
    </xf>
    <xf numFmtId="0" fontId="22" fillId="24" borderId="108" xfId="0" applyFont="1" applyFill="1" applyBorder="1" applyAlignment="1">
      <alignment vertical="center" wrapText="1"/>
    </xf>
    <xf numFmtId="0" fontId="23" fillId="24" borderId="167" xfId="0" applyFont="1" applyFill="1" applyBorder="1" applyAlignment="1">
      <alignment vertical="center" wrapText="1"/>
    </xf>
    <xf numFmtId="0" fontId="35" fillId="24" borderId="53" xfId="0" applyFont="1" applyFill="1" applyBorder="1" applyAlignment="1">
      <alignment vertical="center" wrapText="1"/>
    </xf>
    <xf numFmtId="0" fontId="35" fillId="24" borderId="75" xfId="0" applyFont="1" applyFill="1" applyBorder="1" applyAlignment="1">
      <alignment vertical="center" wrapText="1"/>
    </xf>
    <xf numFmtId="0" fontId="35" fillId="24" borderId="111" xfId="0" applyFont="1" applyFill="1" applyBorder="1" applyAlignment="1">
      <alignment horizontal="center" vertical="center"/>
    </xf>
    <xf numFmtId="0" fontId="32" fillId="24" borderId="39" xfId="0" applyFont="1" applyFill="1" applyBorder="1" applyAlignment="1">
      <alignment horizontal="center" vertical="center" wrapText="1"/>
    </xf>
    <xf numFmtId="0" fontId="32" fillId="24" borderId="53" xfId="0" applyFont="1" applyFill="1" applyBorder="1" applyAlignment="1">
      <alignment horizontal="center" vertical="center" wrapText="1"/>
    </xf>
    <xf numFmtId="0" fontId="32" fillId="24" borderId="75" xfId="0" applyFont="1" applyFill="1" applyBorder="1" applyAlignment="1">
      <alignment horizontal="center" vertical="center" wrapText="1"/>
    </xf>
    <xf numFmtId="0" fontId="32" fillId="24" borderId="53" xfId="0" applyFont="1" applyFill="1" applyBorder="1" applyAlignment="1">
      <alignment vertical="center" wrapText="1"/>
    </xf>
    <xf numFmtId="0" fontId="32" fillId="24" borderId="75" xfId="0" applyFont="1" applyFill="1" applyBorder="1" applyAlignment="1">
      <alignment vertical="center" wrapText="1"/>
    </xf>
    <xf numFmtId="0" fontId="22" fillId="32" borderId="52" xfId="0" applyFont="1" applyFill="1" applyBorder="1">
      <alignment vertical="center"/>
    </xf>
    <xf numFmtId="0" fontId="32" fillId="24" borderId="111" xfId="0" applyFont="1" applyFill="1" applyBorder="1" applyAlignment="1">
      <alignment horizontal="right" vertical="center" wrapText="1"/>
    </xf>
    <xf numFmtId="0" fontId="35" fillId="24" borderId="52" xfId="0" applyFont="1" applyFill="1" applyBorder="1" applyAlignment="1">
      <alignment vertical="center" wrapText="1"/>
    </xf>
    <xf numFmtId="0" fontId="35" fillId="24" borderId="108" xfId="0" applyFont="1" applyFill="1" applyBorder="1" applyAlignment="1">
      <alignment vertical="center" wrapText="1"/>
    </xf>
    <xf numFmtId="0" fontId="25" fillId="27" borderId="33" xfId="0" applyFont="1" applyFill="1" applyBorder="1">
      <alignment vertical="center"/>
    </xf>
    <xf numFmtId="0" fontId="46" fillId="27" borderId="33" xfId="0" applyFont="1" applyFill="1" applyBorder="1">
      <alignment vertical="center"/>
    </xf>
    <xf numFmtId="0" fontId="60" fillId="27" borderId="33" xfId="0" applyFont="1" applyFill="1" applyBorder="1">
      <alignment vertical="center"/>
    </xf>
    <xf numFmtId="0" fontId="60" fillId="27" borderId="27" xfId="0" applyFont="1" applyFill="1" applyBorder="1">
      <alignment vertical="center"/>
    </xf>
    <xf numFmtId="0" fontId="60" fillId="27" borderId="157" xfId="0" applyFont="1" applyFill="1" applyBorder="1">
      <alignment vertical="center"/>
    </xf>
    <xf numFmtId="0" fontId="44" fillId="24" borderId="60" xfId="0" applyFont="1" applyFill="1" applyBorder="1">
      <alignment vertical="center"/>
    </xf>
    <xf numFmtId="0" fontId="44" fillId="24" borderId="52" xfId="0" applyFont="1" applyFill="1" applyBorder="1">
      <alignment vertical="center"/>
    </xf>
    <xf numFmtId="0" fontId="44" fillId="24" borderId="108" xfId="0" applyFont="1" applyFill="1" applyBorder="1">
      <alignment vertical="center"/>
    </xf>
    <xf numFmtId="0" fontId="23" fillId="0" borderId="0" xfId="0" applyFont="1" applyAlignment="1">
      <alignment vertical="center" wrapText="1"/>
    </xf>
    <xf numFmtId="0" fontId="0" fillId="0" borderId="91" xfId="0" applyBorder="1" applyAlignment="1">
      <alignment vertical="center" wrapText="1"/>
    </xf>
    <xf numFmtId="0" fontId="35" fillId="31" borderId="53" xfId="0" applyFont="1" applyFill="1" applyBorder="1" applyAlignment="1">
      <alignment vertical="center" wrapText="1"/>
    </xf>
    <xf numFmtId="0" fontId="35" fillId="31" borderId="75" xfId="0" applyFont="1" applyFill="1" applyBorder="1" applyAlignment="1">
      <alignment vertical="center" wrapText="1"/>
    </xf>
    <xf numFmtId="0" fontId="26" fillId="24" borderId="54" xfId="0" applyFont="1" applyFill="1" applyBorder="1" applyAlignment="1">
      <alignment vertical="center" wrapText="1"/>
    </xf>
    <xf numFmtId="0" fontId="22" fillId="24" borderId="54" xfId="0" applyFont="1" applyFill="1" applyBorder="1" applyAlignment="1">
      <alignment vertical="center" wrapText="1"/>
    </xf>
    <xf numFmtId="0" fontId="22" fillId="24" borderId="76" xfId="0" applyFont="1" applyFill="1" applyBorder="1" applyAlignment="1">
      <alignment vertical="center" wrapText="1"/>
    </xf>
    <xf numFmtId="0" fontId="62" fillId="24" borderId="54" xfId="0" applyFont="1" applyFill="1" applyBorder="1" applyAlignment="1">
      <alignment horizontal="center" vertical="center"/>
    </xf>
    <xf numFmtId="0" fontId="31" fillId="30" borderId="54" xfId="0" applyFont="1" applyFill="1" applyBorder="1" applyAlignment="1">
      <alignment horizontal="center" vertical="center"/>
    </xf>
    <xf numFmtId="0" fontId="31" fillId="30" borderId="76" xfId="0" applyFont="1" applyFill="1" applyBorder="1" applyAlignment="1">
      <alignment horizontal="center" vertical="center"/>
    </xf>
    <xf numFmtId="0" fontId="31" fillId="24" borderId="0" xfId="0" applyFont="1" applyFill="1">
      <alignment vertical="center"/>
    </xf>
    <xf numFmtId="0" fontId="21" fillId="24" borderId="15" xfId="0" applyFont="1" applyFill="1" applyBorder="1">
      <alignment vertical="center"/>
    </xf>
    <xf numFmtId="0" fontId="38" fillId="24" borderId="126" xfId="0" applyFont="1" applyFill="1" applyBorder="1" applyAlignment="1">
      <alignment horizontal="center" vertical="center" wrapText="1"/>
    </xf>
    <xf numFmtId="0" fontId="38" fillId="24" borderId="0" xfId="0" applyFont="1" applyFill="1" applyAlignment="1">
      <alignment horizontal="center" vertical="center" wrapText="1"/>
    </xf>
    <xf numFmtId="0" fontId="38" fillId="24" borderId="124" xfId="0" applyFont="1" applyFill="1" applyBorder="1" applyAlignment="1">
      <alignment horizontal="center" vertical="center" wrapText="1"/>
    </xf>
    <xf numFmtId="0" fontId="21" fillId="24" borderId="25" xfId="0" applyFont="1" applyFill="1" applyBorder="1" applyAlignment="1">
      <alignment horizontal="center" vertical="center"/>
    </xf>
    <xf numFmtId="0" fontId="21" fillId="24" borderId="52" xfId="0" applyFont="1" applyFill="1" applyBorder="1" applyAlignment="1">
      <alignment horizontal="center" vertical="center"/>
    </xf>
    <xf numFmtId="0" fontId="21" fillId="24" borderId="77" xfId="0" applyFont="1" applyFill="1" applyBorder="1" applyAlignment="1">
      <alignment horizontal="center" vertical="center"/>
    </xf>
    <xf numFmtId="0" fontId="21" fillId="24" borderId="15" xfId="0" applyFont="1" applyFill="1" applyBorder="1" applyAlignment="1">
      <alignment horizontal="center" vertical="center"/>
    </xf>
    <xf numFmtId="0" fontId="21" fillId="24" borderId="0" xfId="0" applyFont="1" applyFill="1" applyAlignment="1">
      <alignment horizontal="center" vertical="center"/>
    </xf>
    <xf numFmtId="0" fontId="21" fillId="24" borderId="26" xfId="0" applyFont="1" applyFill="1" applyBorder="1" applyAlignment="1">
      <alignment horizontal="center" vertical="center"/>
    </xf>
    <xf numFmtId="0" fontId="21" fillId="24" borderId="55" xfId="0" applyFont="1" applyFill="1" applyBorder="1" applyAlignment="1">
      <alignment horizontal="center" vertical="center"/>
    </xf>
    <xf numFmtId="0" fontId="21" fillId="24" borderId="78" xfId="0" applyFont="1" applyFill="1" applyBorder="1" applyAlignment="1">
      <alignment horizontal="center" vertical="center"/>
    </xf>
    <xf numFmtId="0" fontId="21" fillId="24" borderId="62" xfId="0" applyFont="1" applyFill="1" applyBorder="1" applyAlignment="1">
      <alignment horizontal="center" vertical="center"/>
    </xf>
    <xf numFmtId="0" fontId="0" fillId="24" borderId="62" xfId="0" applyFill="1" applyBorder="1">
      <alignment vertical="center"/>
    </xf>
    <xf numFmtId="0" fontId="21" fillId="24" borderId="34" xfId="0" applyFont="1" applyFill="1" applyBorder="1" applyAlignment="1">
      <alignment horizontal="center" vertical="center"/>
    </xf>
    <xf numFmtId="0" fontId="0" fillId="24" borderId="52" xfId="0" applyFill="1" applyBorder="1" applyAlignment="1">
      <alignment horizontal="center" vertical="center"/>
    </xf>
    <xf numFmtId="0" fontId="0" fillId="24" borderId="158" xfId="0" applyFill="1" applyBorder="1">
      <alignment vertical="center"/>
    </xf>
    <xf numFmtId="0" fontId="0" fillId="24" borderId="0" xfId="0" applyFill="1" applyAlignment="1">
      <alignment horizontal="center" vertical="center"/>
    </xf>
    <xf numFmtId="0" fontId="0" fillId="24" borderId="119" xfId="0" applyFill="1" applyBorder="1">
      <alignment vertical="center"/>
    </xf>
    <xf numFmtId="0" fontId="0" fillId="24" borderId="29" xfId="0" applyFill="1" applyBorder="1" applyAlignment="1">
      <alignment horizontal="center" vertical="center"/>
    </xf>
    <xf numFmtId="0" fontId="0" fillId="24" borderId="55" xfId="0" applyFill="1" applyBorder="1" applyAlignment="1">
      <alignment horizontal="center" vertical="center"/>
    </xf>
    <xf numFmtId="0" fontId="0" fillId="24" borderId="159" xfId="0" applyFill="1" applyBorder="1">
      <alignment vertical="center"/>
    </xf>
    <xf numFmtId="0" fontId="25" fillId="28" borderId="19" xfId="0" applyFont="1" applyFill="1" applyBorder="1" applyAlignment="1">
      <alignment horizontal="center" vertical="center"/>
    </xf>
    <xf numFmtId="0" fontId="25" fillId="28" borderId="33" xfId="0" applyFont="1" applyFill="1" applyBorder="1" applyAlignment="1">
      <alignment horizontal="center" vertical="center"/>
    </xf>
    <xf numFmtId="0" fontId="33" fillId="28" borderId="33" xfId="0" applyFont="1" applyFill="1" applyBorder="1" applyAlignment="1">
      <alignment horizontal="right" vertical="center"/>
    </xf>
    <xf numFmtId="0" fontId="0" fillId="0" borderId="33" xfId="0" applyBorder="1" applyAlignment="1">
      <alignment horizontal="right" vertical="center"/>
    </xf>
    <xf numFmtId="0" fontId="0" fillId="28" borderId="33" xfId="0" applyFill="1" applyBorder="1" applyAlignment="1">
      <alignment horizontal="center" vertical="center"/>
    </xf>
    <xf numFmtId="0" fontId="0" fillId="0" borderId="33" xfId="0" applyBorder="1" applyAlignment="1">
      <alignment horizontal="center" vertical="center"/>
    </xf>
    <xf numFmtId="0" fontId="33" fillId="28" borderId="33" xfId="0" applyFont="1" applyFill="1" applyBorder="1">
      <alignment vertical="center"/>
    </xf>
    <xf numFmtId="0" fontId="0" fillId="0" borderId="152" xfId="0" applyBorder="1">
      <alignment vertical="center"/>
    </xf>
    <xf numFmtId="0" fontId="21" fillId="24" borderId="23" xfId="0" applyFont="1" applyFill="1" applyBorder="1" applyAlignment="1">
      <alignment horizontal="center" vertical="center"/>
    </xf>
    <xf numFmtId="0" fontId="21" fillId="24" borderId="53" xfId="0" applyFont="1" applyFill="1" applyBorder="1" applyAlignment="1">
      <alignment horizontal="center" vertical="center"/>
    </xf>
    <xf numFmtId="0" fontId="21" fillId="24" borderId="75" xfId="0" applyFont="1" applyFill="1" applyBorder="1" applyAlignment="1">
      <alignment horizontal="center" vertical="center"/>
    </xf>
    <xf numFmtId="0" fontId="0" fillId="24" borderId="62" xfId="0" applyFill="1" applyBorder="1" applyAlignment="1">
      <alignment horizontal="center" vertical="center"/>
    </xf>
    <xf numFmtId="0" fontId="19" fillId="24" borderId="39" xfId="0" applyFont="1" applyFill="1" applyBorder="1" applyAlignment="1">
      <alignment horizontal="center" vertical="center"/>
    </xf>
    <xf numFmtId="0" fontId="57" fillId="24" borderId="53" xfId="0" applyFont="1" applyFill="1" applyBorder="1" applyAlignment="1">
      <alignment horizontal="center" vertical="center"/>
    </xf>
    <xf numFmtId="0" fontId="57" fillId="24" borderId="153" xfId="0" applyFont="1" applyFill="1" applyBorder="1" applyAlignment="1">
      <alignment horizontal="center" vertical="center"/>
    </xf>
    <xf numFmtId="0" fontId="21" fillId="24" borderId="15" xfId="0" applyFont="1" applyFill="1" applyBorder="1" applyAlignment="1">
      <alignment horizontal="right" vertical="center"/>
    </xf>
    <xf numFmtId="0" fontId="21" fillId="24" borderId="0" xfId="0" applyFont="1" applyFill="1" applyAlignment="1">
      <alignment horizontal="right" vertical="center"/>
    </xf>
    <xf numFmtId="176" fontId="21" fillId="24" borderId="23" xfId="0" applyNumberFormat="1" applyFont="1" applyFill="1" applyBorder="1" applyAlignment="1">
      <alignment horizontal="center" vertical="center"/>
    </xf>
    <xf numFmtId="176" fontId="21" fillId="24" borderId="53" xfId="0" applyNumberFormat="1" applyFont="1" applyFill="1" applyBorder="1" applyAlignment="1">
      <alignment horizontal="center" vertical="center"/>
    </xf>
    <xf numFmtId="176" fontId="21" fillId="24" borderId="75" xfId="0" applyNumberFormat="1" applyFont="1" applyFill="1" applyBorder="1" applyAlignment="1">
      <alignment horizontal="center" vertical="center"/>
    </xf>
    <xf numFmtId="176" fontId="21" fillId="24" borderId="62" xfId="0" applyNumberFormat="1" applyFont="1" applyFill="1" applyBorder="1" applyAlignment="1">
      <alignment horizontal="center" vertical="center"/>
    </xf>
    <xf numFmtId="176" fontId="0" fillId="24" borderId="62" xfId="0" applyNumberFormat="1" applyFill="1" applyBorder="1" applyAlignment="1">
      <alignment horizontal="center" vertical="center"/>
    </xf>
    <xf numFmtId="176" fontId="21" fillId="24" borderId="39" xfId="0" applyNumberFormat="1" applyFont="1" applyFill="1" applyBorder="1" applyAlignment="1">
      <alignment horizontal="center" vertical="center"/>
    </xf>
    <xf numFmtId="176" fontId="0" fillId="24" borderId="53" xfId="0" applyNumberFormat="1" applyFill="1" applyBorder="1" applyAlignment="1">
      <alignment horizontal="center" vertical="center"/>
    </xf>
    <xf numFmtId="176" fontId="0" fillId="24" borderId="153" xfId="0" applyNumberFormat="1" applyFill="1" applyBorder="1" applyAlignment="1">
      <alignment horizontal="center" vertical="center"/>
    </xf>
    <xf numFmtId="0" fontId="0" fillId="24" borderId="0" xfId="0" applyFill="1" applyAlignment="1">
      <alignment horizontal="left" vertical="center"/>
    </xf>
    <xf numFmtId="0" fontId="21" fillId="24" borderId="0" xfId="0" applyFont="1" applyFill="1" applyAlignment="1">
      <alignment vertical="top" wrapText="1"/>
    </xf>
    <xf numFmtId="0" fontId="21" fillId="24" borderId="0" xfId="0" applyFont="1" applyFill="1" applyAlignment="1">
      <alignment vertical="top"/>
    </xf>
    <xf numFmtId="0" fontId="46" fillId="24" borderId="0" xfId="0" applyFont="1" applyFill="1">
      <alignment vertical="center"/>
    </xf>
    <xf numFmtId="0" fontId="21" fillId="24" borderId="55" xfId="0" applyFont="1" applyFill="1" applyBorder="1" applyAlignment="1">
      <alignment horizontal="right" vertical="top"/>
    </xf>
    <xf numFmtId="0" fontId="21" fillId="24" borderId="55" xfId="0" applyFont="1" applyFill="1" applyBorder="1" applyAlignment="1">
      <alignment vertical="top"/>
    </xf>
    <xf numFmtId="0" fontId="21" fillId="0" borderId="126" xfId="0" applyFont="1" applyBorder="1">
      <alignment vertical="center"/>
    </xf>
    <xf numFmtId="0" fontId="21" fillId="0" borderId="124" xfId="0" applyFont="1" applyBorder="1">
      <alignment vertical="center"/>
    </xf>
    <xf numFmtId="0" fontId="21" fillId="0" borderId="16" xfId="0" applyFont="1" applyBorder="1">
      <alignment vertical="center"/>
    </xf>
    <xf numFmtId="0" fontId="21" fillId="0" borderId="13" xfId="0" applyFont="1" applyBorder="1">
      <alignment vertical="center"/>
    </xf>
    <xf numFmtId="0" fontId="21" fillId="0" borderId="162" xfId="0" applyFont="1" applyBorder="1">
      <alignment vertical="center"/>
    </xf>
    <xf numFmtId="0" fontId="21" fillId="0" borderId="0" xfId="0" applyFont="1" applyAlignment="1">
      <alignment horizontal="right" vertical="center"/>
    </xf>
    <xf numFmtId="0" fontId="0" fillId="0" borderId="0" xfId="0" applyAlignment="1">
      <alignment horizontal="right" vertical="center"/>
    </xf>
    <xf numFmtId="0" fontId="22" fillId="0" borderId="25"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78" xfId="0" applyFont="1" applyBorder="1" applyAlignment="1">
      <alignment horizontal="center" vertical="center" wrapText="1"/>
    </xf>
    <xf numFmtId="0" fontId="31" fillId="24" borderId="15" xfId="0" applyFont="1" applyFill="1" applyBorder="1" applyAlignment="1">
      <alignment horizontal="right" vertical="center" wrapText="1"/>
    </xf>
    <xf numFmtId="0" fontId="21" fillId="24" borderId="26" xfId="0" applyFont="1" applyFill="1" applyBorder="1" applyAlignment="1">
      <alignment horizontal="right" vertical="center" wrapText="1"/>
    </xf>
    <xf numFmtId="0" fontId="0" fillId="24" borderId="91" xfId="0" applyFill="1" applyBorder="1" applyAlignment="1">
      <alignment vertical="center" wrapText="1"/>
    </xf>
    <xf numFmtId="0" fontId="0" fillId="24" borderId="55" xfId="0" applyFill="1" applyBorder="1" applyAlignment="1">
      <alignment vertical="center" wrapText="1"/>
    </xf>
    <xf numFmtId="0" fontId="0" fillId="24" borderId="78" xfId="0" applyFill="1" applyBorder="1" applyAlignment="1">
      <alignment vertical="center" wrapText="1"/>
    </xf>
    <xf numFmtId="0" fontId="25" fillId="25" borderId="13" xfId="0" applyFont="1" applyFill="1" applyBorder="1">
      <alignment vertical="center"/>
    </xf>
    <xf numFmtId="0" fontId="22" fillId="24" borderId="28" xfId="0" applyFont="1" applyFill="1" applyBorder="1" applyAlignment="1">
      <alignment horizontal="center" vertical="center" wrapText="1"/>
    </xf>
    <xf numFmtId="0" fontId="22" fillId="24" borderId="52" xfId="0" applyFont="1" applyFill="1" applyBorder="1" applyAlignment="1">
      <alignment horizontal="center" vertical="center" wrapText="1"/>
    </xf>
    <xf numFmtId="0" fontId="22" fillId="24" borderId="92" xfId="0" applyFont="1" applyFill="1" applyBorder="1" applyAlignment="1">
      <alignment horizontal="center" vertical="center" wrapText="1"/>
    </xf>
    <xf numFmtId="0" fontId="22" fillId="24" borderId="29" xfId="0" applyFont="1" applyFill="1" applyBorder="1" applyAlignment="1">
      <alignment horizontal="center" vertical="center" wrapText="1"/>
    </xf>
    <xf numFmtId="0" fontId="22" fillId="24" borderId="55" xfId="0" applyFont="1" applyFill="1" applyBorder="1" applyAlignment="1">
      <alignment horizontal="center" vertical="center" wrapText="1"/>
    </xf>
    <xf numFmtId="0" fontId="22" fillId="24" borderId="78" xfId="0" applyFont="1" applyFill="1" applyBorder="1" applyAlignment="1">
      <alignment horizontal="center" vertical="center" wrapText="1"/>
    </xf>
    <xf numFmtId="0" fontId="22" fillId="24" borderId="28" xfId="0" applyFont="1" applyFill="1" applyBorder="1" applyAlignment="1">
      <alignment horizontal="center" vertical="center"/>
    </xf>
    <xf numFmtId="0" fontId="22" fillId="24" borderId="52" xfId="0" applyFont="1" applyFill="1" applyBorder="1" applyAlignment="1">
      <alignment horizontal="center" vertical="center"/>
    </xf>
    <xf numFmtId="0" fontId="22" fillId="24" borderId="92"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0" xfId="0" applyFont="1" applyFill="1" applyAlignment="1">
      <alignment horizontal="center" vertical="center"/>
    </xf>
    <xf numFmtId="0" fontId="22" fillId="24" borderId="93" xfId="0" applyFont="1" applyFill="1" applyBorder="1" applyAlignment="1">
      <alignment horizontal="center" vertical="center"/>
    </xf>
    <xf numFmtId="0" fontId="39" fillId="24" borderId="52" xfId="0" applyFont="1" applyFill="1" applyBorder="1" applyAlignment="1">
      <alignment horizontal="right" vertical="center" wrapText="1"/>
    </xf>
    <xf numFmtId="0" fontId="39" fillId="24" borderId="55" xfId="0" applyFont="1" applyFill="1" applyBorder="1" applyAlignment="1">
      <alignment horizontal="right" vertical="center"/>
    </xf>
    <xf numFmtId="0" fontId="0" fillId="24" borderId="52" xfId="0" applyFill="1" applyBorder="1" applyAlignment="1">
      <alignment vertical="center" wrapText="1"/>
    </xf>
    <xf numFmtId="0" fontId="46" fillId="24" borderId="28" xfId="0" applyFont="1" applyFill="1" applyBorder="1" applyAlignment="1">
      <alignment horizontal="left" vertical="center" wrapText="1"/>
    </xf>
    <xf numFmtId="0" fontId="46" fillId="24" borderId="92" xfId="0" applyFont="1" applyFill="1" applyBorder="1" applyAlignment="1">
      <alignment horizontal="left" vertical="center" wrapText="1"/>
    </xf>
    <xf numFmtId="0" fontId="46" fillId="24" borderId="30" xfId="0" applyFont="1" applyFill="1" applyBorder="1" applyAlignment="1">
      <alignment horizontal="left" vertical="center" wrapText="1"/>
    </xf>
    <xf numFmtId="0" fontId="46" fillId="24" borderId="93" xfId="0" applyFont="1" applyFill="1" applyBorder="1" applyAlignment="1">
      <alignment horizontal="left" vertical="center" wrapText="1"/>
    </xf>
    <xf numFmtId="0" fontId="46" fillId="24" borderId="29" xfId="0" applyFont="1" applyFill="1" applyBorder="1" applyAlignment="1">
      <alignment horizontal="left" vertical="center" wrapText="1"/>
    </xf>
    <xf numFmtId="0" fontId="46" fillId="24" borderId="55" xfId="0" applyFont="1" applyFill="1" applyBorder="1" applyAlignment="1">
      <alignment horizontal="left" vertical="center" wrapText="1"/>
    </xf>
    <xf numFmtId="0" fontId="46" fillId="24" borderId="78" xfId="0" applyFont="1" applyFill="1" applyBorder="1" applyAlignment="1">
      <alignment horizontal="left" vertical="center" wrapText="1"/>
    </xf>
    <xf numFmtId="0" fontId="0" fillId="0" borderId="31" xfId="0" applyBorder="1" applyAlignment="1">
      <alignment vertical="center" wrapText="1"/>
    </xf>
    <xf numFmtId="0" fontId="0" fillId="0" borderId="32" xfId="0" applyBorder="1" applyAlignment="1">
      <alignment vertical="center" wrapText="1"/>
    </xf>
    <xf numFmtId="0" fontId="40" fillId="0" borderId="30" xfId="0" applyFont="1" applyBorder="1" applyAlignment="1">
      <alignment vertical="center" wrapText="1"/>
    </xf>
    <xf numFmtId="0" fontId="40" fillId="0" borderId="52" xfId="0" applyFont="1" applyBorder="1" applyAlignment="1">
      <alignment vertical="center" wrapText="1"/>
    </xf>
    <xf numFmtId="0" fontId="40" fillId="0" borderId="93" xfId="0" applyFont="1" applyBorder="1" applyAlignment="1">
      <alignment vertical="center" wrapText="1"/>
    </xf>
    <xf numFmtId="0" fontId="40" fillId="0" borderId="0" xfId="0" applyFont="1" applyAlignment="1">
      <alignment vertical="center" wrapText="1"/>
    </xf>
    <xf numFmtId="0" fontId="40" fillId="0" borderId="56" xfId="0" applyFont="1" applyBorder="1" applyAlignment="1">
      <alignment vertical="center" wrapText="1"/>
    </xf>
    <xf numFmtId="0" fontId="40" fillId="0" borderId="73" xfId="0" applyFont="1" applyBorder="1" applyAlignment="1">
      <alignment vertical="center" wrapText="1"/>
    </xf>
    <xf numFmtId="0" fontId="40" fillId="0" borderId="94" xfId="0" applyFont="1" applyBorder="1" applyAlignment="1">
      <alignment vertical="center" wrapText="1"/>
    </xf>
    <xf numFmtId="0" fontId="22" fillId="0" borderId="28" xfId="0" applyFont="1" applyBorder="1" applyAlignment="1">
      <alignment horizontal="center" vertical="center"/>
    </xf>
    <xf numFmtId="0" fontId="35" fillId="0" borderId="52" xfId="0" applyFont="1" applyBorder="1" applyAlignment="1">
      <alignment horizontal="center" vertical="center"/>
    </xf>
    <xf numFmtId="0" fontId="40" fillId="0" borderId="34" xfId="0" applyFont="1" applyBorder="1" applyAlignment="1">
      <alignment vertical="center" wrapText="1"/>
    </xf>
    <xf numFmtId="0" fontId="35" fillId="0" borderId="52" xfId="0" applyFont="1" applyBorder="1" applyAlignment="1">
      <alignment vertical="center" wrapText="1"/>
    </xf>
    <xf numFmtId="0" fontId="35" fillId="0" borderId="35" xfId="0" applyFont="1" applyBorder="1" applyAlignment="1">
      <alignment vertical="center" wrapText="1"/>
    </xf>
    <xf numFmtId="0" fontId="35" fillId="0" borderId="36" xfId="0" applyFont="1" applyBorder="1" applyAlignment="1">
      <alignment vertical="center" wrapText="1"/>
    </xf>
    <xf numFmtId="0" fontId="35" fillId="0" borderId="13" xfId="0" applyFont="1" applyBorder="1" applyAlignment="1">
      <alignment vertical="center" wrapText="1"/>
    </xf>
    <xf numFmtId="0" fontId="35" fillId="0" borderId="62" xfId="0" applyFont="1" applyBorder="1">
      <alignment vertical="center"/>
    </xf>
    <xf numFmtId="0" fontId="36" fillId="32" borderId="35" xfId="0" applyFont="1" applyFill="1" applyBorder="1" applyAlignment="1">
      <alignment horizontal="left" vertical="center" wrapText="1"/>
    </xf>
    <xf numFmtId="0" fontId="36" fillId="32" borderId="0" xfId="0" applyFont="1" applyFill="1" applyAlignment="1">
      <alignment horizontal="left" vertical="center" wrapText="1"/>
    </xf>
    <xf numFmtId="0" fontId="36" fillId="32" borderId="91" xfId="0" applyFont="1" applyFill="1" applyBorder="1" applyAlignment="1">
      <alignment horizontal="left" vertical="center" wrapText="1"/>
    </xf>
    <xf numFmtId="0" fontId="36" fillId="26" borderId="27" xfId="0" applyFont="1" applyFill="1" applyBorder="1" applyAlignment="1">
      <alignment wrapText="1"/>
    </xf>
    <xf numFmtId="0" fontId="0" fillId="0" borderId="27" xfId="0" applyBorder="1" applyAlignment="1">
      <alignment wrapText="1"/>
    </xf>
    <xf numFmtId="0" fontId="0" fillId="0" borderId="157" xfId="0" applyBorder="1" applyAlignment="1">
      <alignment wrapText="1"/>
    </xf>
    <xf numFmtId="0" fontId="0" fillId="0" borderId="0" xfId="0" applyAlignment="1">
      <alignment wrapText="1"/>
    </xf>
    <xf numFmtId="0" fontId="0" fillId="0" borderId="119" xfId="0" applyBorder="1" applyAlignment="1">
      <alignment wrapText="1"/>
    </xf>
    <xf numFmtId="0" fontId="21" fillId="27" borderId="15" xfId="0" applyFont="1" applyFill="1" applyBorder="1" applyAlignment="1">
      <alignment horizontal="right" vertical="center"/>
    </xf>
    <xf numFmtId="0" fontId="0" fillId="32" borderId="35" xfId="0" applyFill="1" applyBorder="1">
      <alignment vertical="center"/>
    </xf>
    <xf numFmtId="0" fontId="0" fillId="32" borderId="0" xfId="0" applyFill="1">
      <alignment vertical="center"/>
    </xf>
    <xf numFmtId="0" fontId="0" fillId="32" borderId="93" xfId="0" applyFill="1" applyBorder="1">
      <alignment vertical="center"/>
    </xf>
    <xf numFmtId="0" fontId="0" fillId="32" borderId="29" xfId="0" applyFill="1" applyBorder="1">
      <alignment vertical="center"/>
    </xf>
    <xf numFmtId="0" fontId="0" fillId="32" borderId="55" xfId="0" applyFill="1" applyBorder="1">
      <alignment vertical="center"/>
    </xf>
    <xf numFmtId="0" fontId="0" fillId="32" borderId="78" xfId="0" applyFill="1" applyBorder="1">
      <alignment vertical="center"/>
    </xf>
    <xf numFmtId="0" fontId="0" fillId="24" borderId="55" xfId="0" applyFill="1" applyBorder="1">
      <alignment vertical="center"/>
    </xf>
    <xf numFmtId="0" fontId="0" fillId="27" borderId="15" xfId="0" applyFill="1" applyBorder="1" applyAlignment="1">
      <alignment horizontal="right" vertical="center"/>
    </xf>
    <xf numFmtId="0" fontId="0" fillId="27" borderId="16" xfId="0" applyFill="1" applyBorder="1" applyAlignment="1">
      <alignment horizontal="right" vertical="center"/>
    </xf>
    <xf numFmtId="49" fontId="27" fillId="27" borderId="62" xfId="0" applyNumberFormat="1" applyFont="1" applyFill="1" applyBorder="1" applyAlignment="1">
      <alignment horizontal="center" vertical="center"/>
    </xf>
    <xf numFmtId="49" fontId="19" fillId="27" borderId="63" xfId="0" applyNumberFormat="1" applyFont="1" applyFill="1" applyBorder="1" applyAlignment="1">
      <alignment horizontal="center" vertical="center"/>
    </xf>
    <xf numFmtId="0" fontId="35" fillId="0" borderId="34" xfId="0" applyFont="1" applyBorder="1" applyAlignment="1">
      <alignment horizontal="center" vertical="center"/>
    </xf>
    <xf numFmtId="0" fontId="35" fillId="0" borderId="77" xfId="0" applyFont="1" applyBorder="1" applyAlignment="1">
      <alignment horizontal="center" vertical="center"/>
    </xf>
    <xf numFmtId="0" fontId="27" fillId="0" borderId="35" xfId="0" applyFont="1" applyBorder="1" applyAlignment="1">
      <alignment horizontal="left" vertical="top" wrapText="1"/>
    </xf>
    <xf numFmtId="0" fontId="27" fillId="0" borderId="0" xfId="0" applyFont="1" applyAlignment="1">
      <alignment horizontal="left" vertical="top" wrapText="1"/>
    </xf>
    <xf numFmtId="0" fontId="27" fillId="0" borderId="119" xfId="0" applyFont="1" applyBorder="1" applyAlignment="1">
      <alignment horizontal="left" vertical="top" wrapText="1"/>
    </xf>
    <xf numFmtId="0" fontId="27" fillId="0" borderId="29" xfId="0" applyFont="1" applyBorder="1" applyAlignment="1">
      <alignment horizontal="left" vertical="top" wrapText="1"/>
    </xf>
    <xf numFmtId="0" fontId="27" fillId="0" borderId="55" xfId="0" applyFont="1" applyBorder="1" applyAlignment="1">
      <alignment horizontal="left" vertical="top" wrapText="1"/>
    </xf>
    <xf numFmtId="0" fontId="27" fillId="0" borderId="159" xfId="0" applyFont="1" applyBorder="1" applyAlignment="1">
      <alignment horizontal="left" vertical="top" wrapText="1"/>
    </xf>
    <xf numFmtId="0" fontId="41" fillId="0" borderId="34" xfId="0" applyFont="1" applyBorder="1" applyAlignment="1">
      <alignment horizontal="center" vertical="center"/>
    </xf>
    <xf numFmtId="0" fontId="41" fillId="0" borderId="52" xfId="0" applyFont="1" applyBorder="1" applyAlignment="1">
      <alignment horizontal="center" vertical="center"/>
    </xf>
    <xf numFmtId="0" fontId="41" fillId="0" borderId="77" xfId="0" applyFont="1" applyBorder="1" applyAlignment="1">
      <alignment horizontal="center" vertical="center"/>
    </xf>
    <xf numFmtId="0" fontId="41" fillId="0" borderId="41" xfId="0" applyFont="1" applyBorder="1" applyAlignment="1">
      <alignment horizontal="center" vertical="center"/>
    </xf>
    <xf numFmtId="0" fontId="41" fillId="0" borderId="64" xfId="0" applyFont="1" applyBorder="1" applyAlignment="1">
      <alignment horizontal="center" vertical="center"/>
    </xf>
    <xf numFmtId="0" fontId="41" fillId="0" borderId="79" xfId="0" applyFont="1" applyBorder="1" applyAlignment="1">
      <alignment horizontal="center" vertical="center"/>
    </xf>
    <xf numFmtId="0" fontId="64" fillId="24" borderId="135" xfId="0" applyFont="1" applyFill="1" applyBorder="1" applyAlignment="1">
      <alignment horizontal="center" vertical="center"/>
    </xf>
    <xf numFmtId="0" fontId="0" fillId="24" borderId="140" xfId="0" applyFill="1" applyBorder="1">
      <alignment vertical="center"/>
    </xf>
    <xf numFmtId="0" fontId="0" fillId="24" borderId="136" xfId="0" applyFill="1" applyBorder="1">
      <alignment vertical="center"/>
    </xf>
    <xf numFmtId="0" fontId="0" fillId="24" borderId="141" xfId="0" applyFill="1" applyBorder="1">
      <alignment vertical="center"/>
    </xf>
    <xf numFmtId="0" fontId="0" fillId="0" borderId="34" xfId="0" applyBorder="1" applyAlignment="1">
      <alignment horizontal="left" vertical="center" wrapText="1"/>
    </xf>
    <xf numFmtId="0" fontId="0" fillId="0" borderId="52" xfId="0" applyBorder="1" applyAlignment="1">
      <alignment horizontal="left" vertical="center" wrapText="1"/>
    </xf>
    <xf numFmtId="0" fontId="0" fillId="0" borderId="77" xfId="0" applyBorder="1" applyAlignment="1">
      <alignment horizontal="left" vertical="center" wrapText="1"/>
    </xf>
    <xf numFmtId="0" fontId="0" fillId="0" borderId="41" xfId="0" applyBorder="1" applyAlignment="1">
      <alignment horizontal="left" vertical="center" wrapText="1"/>
    </xf>
    <xf numFmtId="0" fontId="0" fillId="0" borderId="64" xfId="0" applyBorder="1" applyAlignment="1">
      <alignment horizontal="left" vertical="center" wrapText="1"/>
    </xf>
    <xf numFmtId="0" fontId="0" fillId="0" borderId="79" xfId="0" applyBorder="1" applyAlignment="1">
      <alignment horizontal="left" vertical="center" wrapText="1"/>
    </xf>
    <xf numFmtId="0" fontId="0" fillId="0" borderId="145" xfId="0" applyBorder="1" applyAlignment="1">
      <alignment horizontal="left" vertical="center" wrapText="1"/>
    </xf>
    <xf numFmtId="0" fontId="0" fillId="0" borderId="147" xfId="0" applyBorder="1" applyAlignment="1">
      <alignment horizontal="left" vertical="center" wrapText="1"/>
    </xf>
    <xf numFmtId="0" fontId="0" fillId="0" borderId="163" xfId="0" applyBorder="1" applyAlignment="1">
      <alignment horizontal="left" vertical="center" wrapText="1"/>
    </xf>
    <xf numFmtId="0" fontId="0" fillId="0" borderId="146" xfId="0" applyBorder="1" applyAlignment="1">
      <alignment horizontal="left" vertical="center" wrapText="1"/>
    </xf>
    <xf numFmtId="0" fontId="0" fillId="0" borderId="148" xfId="0" applyBorder="1" applyAlignment="1">
      <alignment horizontal="left" vertical="center" wrapText="1"/>
    </xf>
    <xf numFmtId="0" fontId="0" fillId="0" borderId="164" xfId="0" applyBorder="1" applyAlignment="1">
      <alignment horizontal="left" vertical="center" wrapText="1"/>
    </xf>
    <xf numFmtId="0" fontId="40" fillId="0" borderId="42" xfId="0" applyFont="1" applyBorder="1" applyAlignment="1">
      <alignment horizontal="center" vertical="center" textRotation="255"/>
    </xf>
    <xf numFmtId="0" fontId="40" fillId="0" borderId="43" xfId="0" applyFont="1" applyBorder="1" applyAlignment="1">
      <alignment horizontal="center" vertical="center" textRotation="255"/>
    </xf>
    <xf numFmtId="0" fontId="35" fillId="0" borderId="43" xfId="0" applyFont="1" applyBorder="1" applyAlignment="1">
      <alignment horizontal="center" vertical="center" textRotation="255"/>
    </xf>
    <xf numFmtId="0" fontId="35" fillId="0" borderId="44" xfId="0" applyFont="1" applyBorder="1" applyAlignment="1">
      <alignment horizontal="center" vertical="center" textRotation="255"/>
    </xf>
    <xf numFmtId="0" fontId="38" fillId="0" borderId="47" xfId="0" applyFont="1" applyBorder="1" applyAlignment="1">
      <alignment horizontal="center" vertical="center" wrapText="1"/>
    </xf>
    <xf numFmtId="0" fontId="0" fillId="0" borderId="48" xfId="0" applyBorder="1" applyAlignment="1">
      <alignment horizontal="center" vertical="center" wrapText="1"/>
    </xf>
    <xf numFmtId="0" fontId="25" fillId="32" borderId="180" xfId="0" applyFont="1" applyFill="1" applyBorder="1" applyAlignment="1">
      <alignment horizontal="center" vertical="center"/>
    </xf>
    <xf numFmtId="0" fontId="25" fillId="32" borderId="181" xfId="0" applyFont="1" applyFill="1" applyBorder="1" applyAlignment="1">
      <alignment horizontal="center" vertical="center"/>
    </xf>
    <xf numFmtId="49" fontId="21" fillId="24" borderId="68" xfId="0" applyNumberFormat="1" applyFont="1" applyFill="1" applyBorder="1" applyAlignment="1">
      <alignment horizontal="left" vertical="center" wrapText="1"/>
    </xf>
    <xf numFmtId="49" fontId="21" fillId="24" borderId="0" xfId="0" applyNumberFormat="1" applyFont="1" applyFill="1" applyAlignment="1">
      <alignment horizontal="left" vertical="center" wrapText="1"/>
    </xf>
    <xf numFmtId="49" fontId="21" fillId="24" borderId="91" xfId="0" applyNumberFormat="1" applyFont="1" applyFill="1" applyBorder="1" applyAlignment="1">
      <alignment horizontal="left" vertical="center" wrapText="1"/>
    </xf>
    <xf numFmtId="0" fontId="22" fillId="24" borderId="69" xfId="0" applyFont="1" applyFill="1" applyBorder="1">
      <alignment vertical="center"/>
    </xf>
    <xf numFmtId="0" fontId="6" fillId="24" borderId="55" xfId="29" applyFill="1" applyBorder="1" applyAlignment="1">
      <alignment vertical="top"/>
    </xf>
    <xf numFmtId="0" fontId="22" fillId="24" borderId="55" xfId="0" applyFont="1" applyFill="1" applyBorder="1" applyAlignment="1">
      <alignment vertical="top"/>
    </xf>
    <xf numFmtId="0" fontId="22" fillId="24" borderId="78" xfId="0" applyFont="1" applyFill="1" applyBorder="1" applyAlignment="1">
      <alignment vertical="top"/>
    </xf>
    <xf numFmtId="0" fontId="0" fillId="32" borderId="29" xfId="0" applyFill="1" applyBorder="1" applyAlignment="1">
      <alignment vertical="top"/>
    </xf>
    <xf numFmtId="0" fontId="0" fillId="32" borderId="55" xfId="0" applyFill="1" applyBorder="1" applyAlignment="1">
      <alignment vertical="top"/>
    </xf>
    <xf numFmtId="0" fontId="0" fillId="0" borderId="29" xfId="0" applyBorder="1">
      <alignment vertical="center"/>
    </xf>
    <xf numFmtId="0" fontId="0" fillId="0" borderId="78" xfId="0" applyBorder="1">
      <alignment vertical="center"/>
    </xf>
    <xf numFmtId="0" fontId="0" fillId="0" borderId="80" xfId="0" applyBorder="1" applyAlignment="1">
      <alignment vertical="center" wrapText="1"/>
    </xf>
    <xf numFmtId="0" fontId="0" fillId="0" borderId="80" xfId="0" applyBorder="1">
      <alignment vertical="center"/>
    </xf>
    <xf numFmtId="0" fontId="0" fillId="0" borderId="165" xfId="0" applyBorder="1">
      <alignment vertical="center"/>
    </xf>
    <xf numFmtId="0" fontId="0" fillId="0" borderId="119" xfId="0" applyBorder="1">
      <alignment vertical="center"/>
    </xf>
    <xf numFmtId="49" fontId="22" fillId="0" borderId="71"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43" fillId="24" borderId="35" xfId="0" applyFont="1" applyFill="1" applyBorder="1" applyAlignment="1">
      <alignment horizontal="left" vertical="center" wrapText="1"/>
    </xf>
    <xf numFmtId="0" fontId="23" fillId="24" borderId="35" xfId="0" applyFont="1" applyFill="1" applyBorder="1" applyAlignment="1">
      <alignment horizontal="left" vertical="center" wrapText="1"/>
    </xf>
    <xf numFmtId="0" fontId="27" fillId="24" borderId="35" xfId="0" applyFont="1" applyFill="1" applyBorder="1" applyAlignment="1">
      <alignment horizontal="left" vertical="center" wrapText="1"/>
    </xf>
    <xf numFmtId="0" fontId="26" fillId="24" borderId="35" xfId="0" applyFont="1" applyFill="1" applyBorder="1" applyAlignment="1">
      <alignment horizontal="left" vertical="center" wrapText="1"/>
    </xf>
    <xf numFmtId="0" fontId="26" fillId="24" borderId="29" xfId="0" applyFont="1" applyFill="1" applyBorder="1" applyAlignment="1">
      <alignment horizontal="left" vertical="center" wrapText="1"/>
    </xf>
    <xf numFmtId="0" fontId="26" fillId="24" borderId="55" xfId="0" applyFont="1" applyFill="1" applyBorder="1" applyAlignment="1">
      <alignment horizontal="left" vertical="center" wrapText="1"/>
    </xf>
    <xf numFmtId="0" fontId="46" fillId="24" borderId="35" xfId="0" applyFont="1" applyFill="1" applyBorder="1" applyAlignment="1">
      <alignment horizontal="left" vertical="center" wrapText="1"/>
    </xf>
    <xf numFmtId="0" fontId="46" fillId="24" borderId="119" xfId="0" applyFont="1" applyFill="1" applyBorder="1" applyAlignment="1">
      <alignment horizontal="left" vertical="center" wrapText="1"/>
    </xf>
    <xf numFmtId="0" fontId="46" fillId="24" borderId="159" xfId="0" applyFont="1" applyFill="1" applyBorder="1" applyAlignment="1">
      <alignment horizontal="left"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23" fillId="24" borderId="119" xfId="0" applyFont="1" applyFill="1" applyBorder="1" applyAlignment="1">
      <alignment horizontal="left" vertical="center" wrapText="1"/>
    </xf>
    <xf numFmtId="0" fontId="23" fillId="24" borderId="36" xfId="0" applyFont="1" applyFill="1" applyBorder="1" applyAlignment="1">
      <alignment horizontal="left" vertical="center" wrapText="1"/>
    </xf>
    <xf numFmtId="0" fontId="23" fillId="24" borderId="13" xfId="0" applyFont="1" applyFill="1" applyBorder="1" applyAlignment="1">
      <alignment horizontal="left" vertical="center" wrapText="1"/>
    </xf>
    <xf numFmtId="0" fontId="23" fillId="24" borderId="162" xfId="0" applyFont="1" applyFill="1" applyBorder="1" applyAlignment="1">
      <alignment horizontal="left" vertical="center" wrapText="1"/>
    </xf>
    <xf numFmtId="0" fontId="38" fillId="24" borderId="50" xfId="0" applyFont="1" applyFill="1" applyBorder="1" applyAlignment="1">
      <alignment horizontal="center" vertical="center"/>
    </xf>
    <xf numFmtId="0" fontId="38" fillId="24" borderId="48" xfId="0" applyFont="1" applyFill="1" applyBorder="1" applyAlignment="1">
      <alignment horizontal="center" vertical="center"/>
    </xf>
    <xf numFmtId="0" fontId="159" fillId="32" borderId="35" xfId="0" applyFont="1" applyFill="1" applyBorder="1" applyAlignment="1">
      <alignment horizontal="center" vertical="center" wrapText="1"/>
    </xf>
    <xf numFmtId="0" fontId="159" fillId="32" borderId="0" xfId="0" applyFont="1" applyFill="1" applyAlignment="1">
      <alignment horizontal="center" vertical="center" wrapText="1"/>
    </xf>
    <xf numFmtId="0" fontId="159" fillId="32" borderId="91" xfId="0" applyFont="1" applyFill="1" applyBorder="1" applyAlignment="1">
      <alignment horizontal="center" vertical="center" wrapText="1"/>
    </xf>
    <xf numFmtId="0" fontId="159" fillId="32" borderId="29" xfId="0" applyFont="1" applyFill="1" applyBorder="1" applyAlignment="1">
      <alignment horizontal="center" vertical="center" wrapText="1"/>
    </xf>
    <xf numFmtId="0" fontId="159" fillId="32" borderId="55" xfId="0" applyFont="1" applyFill="1" applyBorder="1" applyAlignment="1">
      <alignment horizontal="center" vertical="center" wrapText="1"/>
    </xf>
    <xf numFmtId="0" fontId="159" fillId="32" borderId="78" xfId="0" applyFont="1" applyFill="1" applyBorder="1" applyAlignment="1">
      <alignment horizontal="center" vertical="center" wrapText="1"/>
    </xf>
    <xf numFmtId="0" fontId="23" fillId="24" borderId="35" xfId="0" applyFont="1" applyFill="1" applyBorder="1">
      <alignment vertical="center"/>
    </xf>
    <xf numFmtId="0" fontId="23" fillId="24" borderId="119" xfId="0" applyFont="1" applyFill="1" applyBorder="1">
      <alignment vertical="center"/>
    </xf>
    <xf numFmtId="0" fontId="23" fillId="24" borderId="29" xfId="0" applyFont="1" applyFill="1" applyBorder="1">
      <alignment vertical="center"/>
    </xf>
    <xf numFmtId="0" fontId="23" fillId="24" borderId="55" xfId="0" applyFont="1" applyFill="1" applyBorder="1">
      <alignment vertical="center"/>
    </xf>
    <xf numFmtId="0" fontId="23" fillId="24" borderId="159" xfId="0" applyFont="1" applyFill="1" applyBorder="1">
      <alignment vertical="center"/>
    </xf>
    <xf numFmtId="0" fontId="22" fillId="24" borderId="91" xfId="0" applyFont="1" applyFill="1" applyBorder="1" applyAlignment="1">
      <alignment vertical="center" wrapText="1"/>
    </xf>
    <xf numFmtId="0" fontId="22" fillId="24" borderId="55" xfId="0" applyFont="1" applyFill="1" applyBorder="1" applyAlignment="1">
      <alignment vertical="center" wrapText="1"/>
    </xf>
    <xf numFmtId="0" fontId="22" fillId="24" borderId="78" xfId="0" applyFont="1" applyFill="1" applyBorder="1" applyAlignment="1">
      <alignment vertical="center" wrapText="1"/>
    </xf>
    <xf numFmtId="0" fontId="33" fillId="24" borderId="111" xfId="0" applyFont="1" applyFill="1" applyBorder="1" applyAlignment="1">
      <alignment horizontal="right" vertical="center" wrapText="1"/>
    </xf>
    <xf numFmtId="0" fontId="21" fillId="32" borderId="180" xfId="0" applyFont="1" applyFill="1" applyBorder="1" applyAlignment="1">
      <alignment horizontal="center" vertical="center"/>
    </xf>
    <xf numFmtId="0" fontId="21" fillId="32" borderId="181" xfId="0" applyFont="1" applyFill="1" applyBorder="1" applyAlignment="1">
      <alignment horizontal="center" vertical="center"/>
    </xf>
    <xf numFmtId="0" fontId="27" fillId="32" borderId="180" xfId="0" applyFont="1" applyFill="1" applyBorder="1" applyAlignment="1">
      <alignment horizontal="right" vertical="center"/>
    </xf>
    <xf numFmtId="0" fontId="27" fillId="32" borderId="181" xfId="0" applyFont="1" applyFill="1" applyBorder="1" applyAlignment="1">
      <alignment horizontal="right" vertical="center"/>
    </xf>
    <xf numFmtId="0" fontId="32" fillId="24" borderId="126" xfId="0" applyFont="1" applyFill="1" applyBorder="1" applyAlignment="1">
      <alignment horizontal="right" vertical="center" wrapText="1"/>
    </xf>
    <xf numFmtId="0" fontId="32" fillId="24" borderId="0" xfId="0" applyFont="1" applyFill="1" applyAlignment="1">
      <alignment horizontal="left" vertical="center" wrapText="1"/>
    </xf>
    <xf numFmtId="0" fontId="32" fillId="24" borderId="124" xfId="0" applyFont="1" applyFill="1" applyBorder="1" applyAlignment="1">
      <alignment horizontal="left"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23" fillId="24" borderId="36" xfId="0" applyFont="1" applyFill="1" applyBorder="1">
      <alignment vertical="center"/>
    </xf>
    <xf numFmtId="0" fontId="23" fillId="24" borderId="13" xfId="0" applyFont="1" applyFill="1" applyBorder="1">
      <alignment vertical="center"/>
    </xf>
    <xf numFmtId="0" fontId="23" fillId="24" borderId="162" xfId="0" applyFont="1" applyFill="1" applyBorder="1">
      <alignment vertical="center"/>
    </xf>
    <xf numFmtId="0" fontId="22" fillId="24" borderId="13" xfId="0" applyFont="1" applyFill="1" applyBorder="1" applyAlignment="1">
      <alignment vertical="center" wrapText="1"/>
    </xf>
    <xf numFmtId="0" fontId="22" fillId="24" borderId="94" xfId="0" applyFont="1" applyFill="1" applyBorder="1" applyAlignment="1">
      <alignment vertical="center" wrapText="1"/>
    </xf>
    <xf numFmtId="0" fontId="22" fillId="27" borderId="15" xfId="0" applyFont="1" applyFill="1" applyBorder="1" applyAlignment="1">
      <alignment horizontal="right" vertical="center"/>
    </xf>
    <xf numFmtId="0" fontId="22" fillId="27" borderId="16" xfId="0" applyFont="1" applyFill="1" applyBorder="1" applyAlignment="1">
      <alignment horizontal="right" vertical="center"/>
    </xf>
    <xf numFmtId="0" fontId="38" fillId="24" borderId="51" xfId="0" applyFont="1" applyFill="1" applyBorder="1" applyAlignment="1">
      <alignment horizontal="center" vertical="center"/>
    </xf>
    <xf numFmtId="0" fontId="159" fillId="32" borderId="36" xfId="0" applyFont="1" applyFill="1" applyBorder="1" applyAlignment="1">
      <alignment horizontal="center" vertical="center" wrapText="1"/>
    </xf>
    <xf numFmtId="0" fontId="159" fillId="32" borderId="13" xfId="0" applyFont="1" applyFill="1" applyBorder="1" applyAlignment="1">
      <alignment horizontal="center" vertical="center" wrapText="1"/>
    </xf>
    <xf numFmtId="0" fontId="21" fillId="24" borderId="58" xfId="0" applyFont="1" applyFill="1" applyBorder="1">
      <alignment vertical="center"/>
    </xf>
    <xf numFmtId="0" fontId="21" fillId="24" borderId="72" xfId="0" applyFont="1" applyFill="1" applyBorder="1">
      <alignment vertical="center"/>
    </xf>
    <xf numFmtId="0" fontId="21" fillId="24" borderId="15" xfId="0" applyFont="1" applyFill="1" applyBorder="1" applyAlignment="1">
      <alignment horizontal="left" vertical="center"/>
    </xf>
    <xf numFmtId="0" fontId="21" fillId="24" borderId="0" xfId="0" applyFont="1" applyFill="1" applyAlignment="1">
      <alignment vertical="center" shrinkToFit="1"/>
    </xf>
    <xf numFmtId="0" fontId="38" fillId="24" borderId="0" xfId="0" applyFont="1" applyFill="1" applyAlignment="1">
      <alignment vertical="center" shrinkToFit="1"/>
    </xf>
    <xf numFmtId="0" fontId="36" fillId="24" borderId="0" xfId="0" applyFont="1" applyFill="1">
      <alignment vertical="center"/>
    </xf>
    <xf numFmtId="0" fontId="0" fillId="24" borderId="125" xfId="0" applyFill="1" applyBorder="1">
      <alignment vertical="center"/>
    </xf>
    <xf numFmtId="0" fontId="0" fillId="24" borderId="128" xfId="0" applyFill="1" applyBorder="1">
      <alignment vertical="center"/>
    </xf>
    <xf numFmtId="0" fontId="0" fillId="24" borderId="149" xfId="0" applyFill="1" applyBorder="1">
      <alignment vertical="center"/>
    </xf>
    <xf numFmtId="0" fontId="32" fillId="24" borderId="126" xfId="0" applyFont="1" applyFill="1" applyBorder="1" applyAlignment="1">
      <alignment horizontal="right" wrapText="1"/>
    </xf>
    <xf numFmtId="0" fontId="31" fillId="24" borderId="0" xfId="0" applyFont="1" applyFill="1" applyAlignment="1">
      <alignment vertical="center" wrapText="1"/>
    </xf>
    <xf numFmtId="0" fontId="31" fillId="24" borderId="124" xfId="0" applyFont="1" applyFill="1" applyBorder="1" applyAlignment="1">
      <alignment vertical="center" wrapText="1"/>
    </xf>
    <xf numFmtId="0" fontId="46" fillId="24" borderId="0" xfId="0" applyFont="1" applyFill="1" applyAlignment="1">
      <alignment vertical="center" wrapText="1"/>
    </xf>
    <xf numFmtId="0" fontId="23" fillId="24" borderId="126" xfId="0" applyFont="1" applyFill="1" applyBorder="1" applyAlignment="1">
      <alignment horizontal="left" vertical="center" wrapText="1"/>
    </xf>
    <xf numFmtId="0" fontId="23" fillId="24" borderId="124" xfId="0" applyFont="1" applyFill="1" applyBorder="1" applyAlignment="1">
      <alignment horizontal="left" vertical="center" wrapText="1"/>
    </xf>
    <xf numFmtId="0" fontId="0" fillId="26" borderId="15" xfId="0" applyFill="1" applyBorder="1" applyAlignment="1">
      <alignment horizontal="right" vertical="center"/>
    </xf>
    <xf numFmtId="0" fontId="0" fillId="26" borderId="16" xfId="0" applyFill="1" applyBorder="1" applyAlignment="1">
      <alignment horizontal="right" vertical="center"/>
    </xf>
    <xf numFmtId="0" fontId="27" fillId="27" borderId="17" xfId="0" applyFont="1" applyFill="1" applyBorder="1" applyAlignment="1">
      <alignment horizontal="right" vertical="center"/>
    </xf>
    <xf numFmtId="0" fontId="0" fillId="27" borderId="17" xfId="0" applyFill="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36" fillId="32" borderId="35" xfId="0" applyFont="1" applyFill="1" applyBorder="1" applyAlignment="1">
      <alignment vertical="center" wrapText="1"/>
    </xf>
    <xf numFmtId="0" fontId="0" fillId="32" borderId="0" xfId="0" applyFill="1" applyAlignment="1">
      <alignment vertical="center" wrapText="1"/>
    </xf>
    <xf numFmtId="0" fontId="0" fillId="32" borderId="91" xfId="0" applyFill="1" applyBorder="1" applyAlignment="1">
      <alignment vertical="center" wrapText="1"/>
    </xf>
    <xf numFmtId="0" fontId="0" fillId="32" borderId="35" xfId="0" applyFill="1" applyBorder="1" applyAlignment="1">
      <alignment vertical="center" wrapText="1"/>
    </xf>
    <xf numFmtId="0" fontId="0" fillId="32" borderId="36" xfId="0" applyFill="1" applyBorder="1" applyAlignment="1">
      <alignment vertical="center" wrapText="1"/>
    </xf>
    <xf numFmtId="0" fontId="0" fillId="32" borderId="13" xfId="0" applyFill="1" applyBorder="1" applyAlignment="1">
      <alignment vertical="center" wrapText="1"/>
    </xf>
    <xf numFmtId="0" fontId="0" fillId="32" borderId="94" xfId="0" applyFill="1" applyBorder="1" applyAlignment="1">
      <alignment vertical="center" wrapText="1"/>
    </xf>
    <xf numFmtId="0" fontId="27" fillId="0" borderId="35" xfId="0" applyFont="1" applyBorder="1" applyAlignment="1">
      <alignment vertical="center" wrapText="1"/>
    </xf>
    <xf numFmtId="0" fontId="36" fillId="0" borderId="0" xfId="0" applyFont="1" applyAlignment="1">
      <alignment vertical="center" wrapText="1"/>
    </xf>
    <xf numFmtId="0" fontId="36" fillId="0" borderId="119" xfId="0" applyFont="1" applyBorder="1" applyAlignment="1">
      <alignment vertical="center" wrapText="1"/>
    </xf>
    <xf numFmtId="0" fontId="36" fillId="0" borderId="35" xfId="0" applyFont="1" applyBorder="1" applyAlignment="1">
      <alignment vertical="center" wrapText="1"/>
    </xf>
    <xf numFmtId="0" fontId="36" fillId="0" borderId="36" xfId="0" applyFont="1" applyBorder="1" applyAlignment="1">
      <alignment vertical="center" wrapText="1"/>
    </xf>
    <xf numFmtId="0" fontId="36" fillId="0" borderId="13" xfId="0" applyFont="1" applyBorder="1" applyAlignment="1">
      <alignment vertical="center" wrapText="1"/>
    </xf>
    <xf numFmtId="0" fontId="36" fillId="0" borderId="162" xfId="0" applyFont="1" applyBorder="1" applyAlignment="1">
      <alignment vertical="center" wrapText="1"/>
    </xf>
    <xf numFmtId="0" fontId="23" fillId="26" borderId="17" xfId="0" applyFont="1" applyFill="1" applyBorder="1" applyAlignment="1">
      <alignment horizontal="right" vertical="center"/>
    </xf>
    <xf numFmtId="0" fontId="31" fillId="24" borderId="35" xfId="0" applyFont="1" applyFill="1" applyBorder="1" applyAlignment="1">
      <alignment vertical="center" wrapText="1"/>
    </xf>
    <xf numFmtId="0" fontId="32" fillId="24" borderId="0" xfId="0" applyFont="1" applyFill="1">
      <alignment vertical="center"/>
    </xf>
    <xf numFmtId="0" fontId="32" fillId="24" borderId="91" xfId="0" applyFont="1" applyFill="1" applyBorder="1">
      <alignment vertical="center"/>
    </xf>
    <xf numFmtId="0" fontId="32" fillId="24" borderId="35" xfId="0" applyFont="1" applyFill="1" applyBorder="1">
      <alignment vertical="center"/>
    </xf>
    <xf numFmtId="0" fontId="23" fillId="24" borderId="35" xfId="0" applyFont="1" applyFill="1" applyBorder="1" applyAlignment="1">
      <alignment vertical="top" wrapText="1"/>
    </xf>
    <xf numFmtId="0" fontId="23" fillId="24" borderId="0" xfId="0" applyFont="1" applyFill="1" applyAlignment="1">
      <alignment vertical="top"/>
    </xf>
    <xf numFmtId="0" fontId="23" fillId="24" borderId="119" xfId="0" applyFont="1" applyFill="1" applyBorder="1" applyAlignment="1">
      <alignment vertical="top"/>
    </xf>
    <xf numFmtId="0" fontId="23" fillId="24" borderId="35" xfId="0" applyFont="1" applyFill="1" applyBorder="1" applyAlignment="1">
      <alignment vertical="top"/>
    </xf>
    <xf numFmtId="0" fontId="21" fillId="26" borderId="17" xfId="0" applyFont="1" applyFill="1" applyBorder="1" applyAlignment="1">
      <alignment horizontal="right" vertical="center"/>
    </xf>
    <xf numFmtId="0" fontId="21" fillId="26" borderId="18" xfId="0" applyFont="1" applyFill="1" applyBorder="1" applyAlignment="1">
      <alignment horizontal="right" vertical="center"/>
    </xf>
    <xf numFmtId="0" fontId="11" fillId="24" borderId="0" xfId="0" applyFont="1" applyFill="1" applyAlignment="1">
      <alignment horizontal="left" vertical="center" wrapText="1"/>
    </xf>
    <xf numFmtId="0" fontId="11" fillId="24" borderId="124" xfId="0" applyFont="1" applyFill="1" applyBorder="1" applyAlignment="1">
      <alignment horizontal="left" vertical="center" wrapText="1"/>
    </xf>
    <xf numFmtId="0" fontId="36" fillId="24" borderId="0" xfId="0" applyFont="1" applyFill="1" applyAlignment="1">
      <alignment horizontal="right" vertical="center" wrapText="1"/>
    </xf>
    <xf numFmtId="0" fontId="36" fillId="24" borderId="0" xfId="0" applyFont="1" applyFill="1" applyAlignment="1">
      <alignment vertical="center" wrapText="1"/>
    </xf>
    <xf numFmtId="0" fontId="32" fillId="24" borderId="0" xfId="0" applyFont="1" applyFill="1" applyAlignment="1">
      <alignment horizontal="left" vertical="top" wrapText="1"/>
    </xf>
    <xf numFmtId="0" fontId="32" fillId="24" borderId="124" xfId="0" applyFont="1" applyFill="1" applyBorder="1" applyAlignment="1">
      <alignment horizontal="left" vertical="top" wrapText="1"/>
    </xf>
    <xf numFmtId="49" fontId="72" fillId="0" borderId="0" xfId="0" applyNumberFormat="1" applyFont="1">
      <alignment vertical="center"/>
    </xf>
    <xf numFmtId="0" fontId="35" fillId="0" borderId="0" xfId="0" applyFont="1" applyAlignment="1">
      <alignment horizontal="right" vertical="center"/>
    </xf>
    <xf numFmtId="49" fontId="38" fillId="0" borderId="0" xfId="43" applyNumberFormat="1" applyFont="1">
      <alignment vertical="center"/>
    </xf>
    <xf numFmtId="49" fontId="40" fillId="0" borderId="0" xfId="43" applyNumberFormat="1" applyFont="1">
      <alignment vertical="center"/>
    </xf>
    <xf numFmtId="0" fontId="19" fillId="0" borderId="0" xfId="43" applyFont="1">
      <alignment vertical="center"/>
    </xf>
    <xf numFmtId="0" fontId="40" fillId="0" borderId="0" xfId="0" applyFont="1" applyAlignment="1">
      <alignment horizontal="left" vertical="center" wrapText="1"/>
    </xf>
    <xf numFmtId="0" fontId="40" fillId="0" borderId="0" xfId="0" applyFont="1">
      <alignment vertical="center"/>
    </xf>
    <xf numFmtId="0" fontId="46" fillId="0" borderId="0" xfId="43" applyFont="1" applyAlignment="1">
      <alignment vertical="center" wrapText="1"/>
    </xf>
    <xf numFmtId="49" fontId="22" fillId="0" borderId="0" xfId="43" applyNumberFormat="1" applyFont="1">
      <alignment vertical="center"/>
    </xf>
    <xf numFmtId="0" fontId="0" fillId="0" borderId="211" xfId="0" applyBorder="1" applyAlignment="1">
      <alignment vertical="center" wrapText="1"/>
    </xf>
    <xf numFmtId="0" fontId="0" fillId="0" borderId="217" xfId="0" applyBorder="1" applyAlignment="1">
      <alignment vertical="center" wrapText="1"/>
    </xf>
    <xf numFmtId="0" fontId="19" fillId="0" borderId="208" xfId="0" applyFont="1" applyBorder="1">
      <alignment vertical="center"/>
    </xf>
    <xf numFmtId="0" fontId="19" fillId="0" borderId="210" xfId="0" applyFont="1" applyBorder="1">
      <alignment vertical="center"/>
    </xf>
    <xf numFmtId="0" fontId="0" fillId="0" borderId="210" xfId="0" applyBorder="1">
      <alignment vertical="center"/>
    </xf>
    <xf numFmtId="0" fontId="0" fillId="0" borderId="210" xfId="0" applyBorder="1" applyAlignment="1">
      <alignment vertical="center" wrapText="1"/>
    </xf>
    <xf numFmtId="0" fontId="0" fillId="0" borderId="216" xfId="0" applyBorder="1" applyAlignment="1">
      <alignment vertical="center" wrapText="1"/>
    </xf>
    <xf numFmtId="0" fontId="36" fillId="0" borderId="41" xfId="0" applyFont="1" applyBorder="1" applyAlignment="1">
      <alignment vertical="center" wrapText="1"/>
    </xf>
    <xf numFmtId="0" fontId="0" fillId="0" borderId="79" xfId="0" applyBorder="1" applyAlignment="1">
      <alignment vertical="center" wrapText="1"/>
    </xf>
    <xf numFmtId="49" fontId="35" fillId="0" borderId="0" xfId="0" applyNumberFormat="1" applyFont="1" applyAlignment="1">
      <alignment vertical="center" wrapText="1"/>
    </xf>
    <xf numFmtId="0" fontId="19" fillId="0" borderId="62" xfId="0" applyFont="1" applyBorder="1" applyAlignment="1">
      <alignment horizontal="center" vertical="center"/>
    </xf>
    <xf numFmtId="0" fontId="0" fillId="0" borderId="62" xfId="0" applyBorder="1" applyAlignment="1">
      <alignment horizontal="center" vertical="center"/>
    </xf>
    <xf numFmtId="0" fontId="0" fillId="0" borderId="62" xfId="0" applyBorder="1">
      <alignment vertical="center"/>
    </xf>
    <xf numFmtId="0" fontId="40" fillId="0" borderId="34" xfId="0" applyFont="1" applyBorder="1" applyAlignment="1">
      <alignment horizontal="center" vertical="center"/>
    </xf>
    <xf numFmtId="0" fontId="40" fillId="0" borderId="52" xfId="0" applyFont="1" applyBorder="1" applyAlignment="1">
      <alignment horizontal="center" vertical="center"/>
    </xf>
    <xf numFmtId="0" fontId="40" fillId="0" borderId="77" xfId="0" applyFont="1" applyBorder="1" applyAlignment="1">
      <alignment horizontal="center" vertical="center"/>
    </xf>
    <xf numFmtId="0" fontId="36" fillId="0" borderId="210" xfId="0" applyFont="1" applyBorder="1" applyAlignment="1">
      <alignment vertical="center" wrapText="1"/>
    </xf>
    <xf numFmtId="0" fontId="36" fillId="0" borderId="210" xfId="0" applyFont="1" applyBorder="1">
      <alignment vertical="center"/>
    </xf>
    <xf numFmtId="0" fontId="36" fillId="0" borderId="216" xfId="0" applyFont="1" applyBorder="1">
      <alignment vertical="center"/>
    </xf>
    <xf numFmtId="0" fontId="19" fillId="0" borderId="39" xfId="0" applyFont="1" applyBorder="1" applyAlignment="1">
      <alignment horizontal="center" vertical="center"/>
    </xf>
    <xf numFmtId="0" fontId="21" fillId="0" borderId="39" xfId="0" applyFont="1" applyBorder="1" applyAlignment="1">
      <alignment vertical="center" wrapText="1"/>
    </xf>
    <xf numFmtId="0" fontId="21" fillId="0" borderId="53" xfId="0" applyFont="1" applyBorder="1" applyAlignment="1">
      <alignment vertical="center" wrapText="1"/>
    </xf>
    <xf numFmtId="0" fontId="73" fillId="0" borderId="196" xfId="0" applyFont="1" applyBorder="1" applyAlignment="1">
      <alignment vertical="center" wrapText="1"/>
    </xf>
    <xf numFmtId="0" fontId="0" fillId="0" borderId="218" xfId="0" applyBorder="1">
      <alignment vertical="center"/>
    </xf>
    <xf numFmtId="0" fontId="0" fillId="0" borderId="195" xfId="0" applyBorder="1">
      <alignment vertical="center"/>
    </xf>
    <xf numFmtId="0" fontId="0" fillId="0" borderId="64" xfId="0" applyBorder="1">
      <alignment vertical="center"/>
    </xf>
    <xf numFmtId="0" fontId="0" fillId="0" borderId="219" xfId="0" applyBorder="1">
      <alignment vertical="center"/>
    </xf>
    <xf numFmtId="49" fontId="72" fillId="24" borderId="0" xfId="0" applyNumberFormat="1" applyFont="1" applyFill="1">
      <alignment vertical="center"/>
    </xf>
    <xf numFmtId="0" fontId="72" fillId="24" borderId="0" xfId="0" applyFont="1" applyFill="1">
      <alignment vertical="center"/>
    </xf>
    <xf numFmtId="0" fontId="77" fillId="24" borderId="0" xfId="0" applyFont="1" applyFill="1">
      <alignment vertical="center"/>
    </xf>
    <xf numFmtId="49" fontId="38" fillId="0" borderId="91" xfId="0" applyNumberFormat="1" applyFont="1" applyBorder="1">
      <alignment vertical="center"/>
    </xf>
    <xf numFmtId="0" fontId="27" fillId="0" borderId="35" xfId="0" applyFont="1" applyBorder="1" applyAlignment="1">
      <alignment horizontal="center" vertical="center"/>
    </xf>
    <xf numFmtId="0" fontId="19" fillId="0" borderId="91" xfId="0" applyFont="1" applyBorder="1">
      <alignment vertical="center"/>
    </xf>
    <xf numFmtId="0" fontId="19" fillId="0" borderId="35" xfId="0" applyFont="1" applyBorder="1">
      <alignment vertical="center"/>
    </xf>
    <xf numFmtId="0" fontId="19" fillId="0" borderId="29" xfId="0" applyFont="1" applyBorder="1">
      <alignment vertical="center"/>
    </xf>
    <xf numFmtId="0" fontId="19" fillId="0" borderId="78" xfId="0" applyFont="1" applyBorder="1">
      <alignment vertical="center"/>
    </xf>
    <xf numFmtId="0" fontId="0" fillId="0" borderId="35" xfId="0" applyBorder="1" applyAlignment="1">
      <alignment vertical="top" wrapText="1"/>
    </xf>
    <xf numFmtId="0" fontId="0" fillId="0" borderId="0" xfId="0" applyAlignment="1">
      <alignment vertical="top"/>
    </xf>
    <xf numFmtId="0" fontId="0" fillId="0" borderId="91" xfId="0" applyBorder="1" applyAlignment="1">
      <alignment vertical="top"/>
    </xf>
    <xf numFmtId="0" fontId="0" fillId="0" borderId="35" xfId="0" applyBorder="1" applyAlignment="1">
      <alignment vertical="top"/>
    </xf>
    <xf numFmtId="0" fontId="0" fillId="0" borderId="29" xfId="0" applyBorder="1" applyAlignment="1">
      <alignment vertical="top"/>
    </xf>
    <xf numFmtId="0" fontId="0" fillId="0" borderId="55" xfId="0" applyBorder="1" applyAlignment="1">
      <alignment vertical="top"/>
    </xf>
    <xf numFmtId="0" fontId="0" fillId="0" borderId="78" xfId="0" applyBorder="1" applyAlignment="1">
      <alignment vertical="top"/>
    </xf>
    <xf numFmtId="0" fontId="0" fillId="0" borderId="196" xfId="0" applyBorder="1" applyAlignment="1">
      <alignment vertical="center" wrapText="1"/>
    </xf>
    <xf numFmtId="0" fontId="0" fillId="0" borderId="218" xfId="0" applyBorder="1" applyAlignment="1">
      <alignment vertical="center" wrapText="1"/>
    </xf>
    <xf numFmtId="0" fontId="0" fillId="0" borderId="67" xfId="0" applyBorder="1" applyAlignment="1">
      <alignment vertical="center" wrapText="1"/>
    </xf>
    <xf numFmtId="0" fontId="0" fillId="0" borderId="82" xfId="0" applyBorder="1" applyAlignment="1">
      <alignment vertical="center" wrapText="1"/>
    </xf>
    <xf numFmtId="0" fontId="0" fillId="0" borderId="109" xfId="0" applyBorder="1" applyAlignment="1">
      <alignment vertical="center" wrapText="1"/>
    </xf>
    <xf numFmtId="0" fontId="0" fillId="0" borderId="198" xfId="0" applyBorder="1" applyAlignment="1">
      <alignment vertical="center" wrapText="1"/>
    </xf>
    <xf numFmtId="0" fontId="0" fillId="0" borderId="219" xfId="0" applyBorder="1" applyAlignment="1">
      <alignment vertical="center" wrapText="1"/>
    </xf>
    <xf numFmtId="0" fontId="0" fillId="0" borderId="34" xfId="0" applyBorder="1" applyAlignment="1">
      <alignment vertical="center" wrapText="1"/>
    </xf>
    <xf numFmtId="0" fontId="0" fillId="0" borderId="52" xfId="0" applyBorder="1" applyAlignment="1">
      <alignment vertical="center" wrapText="1"/>
    </xf>
    <xf numFmtId="0" fontId="0" fillId="0" borderId="77" xfId="0" applyBorder="1" applyAlignment="1">
      <alignment vertical="center" wrapText="1"/>
    </xf>
    <xf numFmtId="0" fontId="36" fillId="0" borderId="29" xfId="0" applyFont="1" applyBorder="1" applyAlignment="1">
      <alignment vertical="center" wrapText="1"/>
    </xf>
    <xf numFmtId="0" fontId="0" fillId="0" borderId="55" xfId="0" applyBorder="1">
      <alignment vertical="center"/>
    </xf>
    <xf numFmtId="0" fontId="0" fillId="0" borderId="52" xfId="0" applyBorder="1" applyAlignment="1">
      <alignment horizontal="center" vertical="center"/>
    </xf>
    <xf numFmtId="0" fontId="0" fillId="0" borderId="77" xfId="0" applyBorder="1" applyAlignment="1">
      <alignment horizontal="center" vertical="center"/>
    </xf>
    <xf numFmtId="0" fontId="0" fillId="0" borderId="52" xfId="0" applyBorder="1">
      <alignment vertical="center"/>
    </xf>
    <xf numFmtId="0" fontId="0" fillId="0" borderId="77" xfId="0" applyBorder="1">
      <alignment vertical="center"/>
    </xf>
    <xf numFmtId="0" fontId="0" fillId="0" borderId="55" xfId="0" applyBorder="1" applyAlignment="1">
      <alignment vertical="center" wrapText="1"/>
    </xf>
    <xf numFmtId="0" fontId="0" fillId="0" borderId="78" xfId="0" applyBorder="1" applyAlignment="1">
      <alignment vertical="center" wrapText="1"/>
    </xf>
    <xf numFmtId="49" fontId="70" fillId="24" borderId="0" xfId="0" applyNumberFormat="1" applyFont="1" applyFill="1">
      <alignment vertical="center"/>
    </xf>
    <xf numFmtId="0" fontId="37" fillId="24" borderId="0" xfId="0" applyFont="1" applyFill="1" applyAlignment="1">
      <alignment vertical="center" wrapText="1"/>
    </xf>
    <xf numFmtId="0" fontId="71" fillId="24" borderId="0" xfId="0" applyFont="1" applyFill="1">
      <alignment vertical="center"/>
    </xf>
    <xf numFmtId="0" fontId="75" fillId="24" borderId="0" xfId="0" applyFont="1" applyFill="1">
      <alignment vertical="center"/>
    </xf>
    <xf numFmtId="49" fontId="23" fillId="24" borderId="0" xfId="0" applyNumberFormat="1" applyFont="1" applyFill="1" applyAlignment="1">
      <alignment vertical="top" wrapText="1"/>
    </xf>
    <xf numFmtId="49" fontId="75" fillId="24" borderId="0" xfId="0" applyNumberFormat="1" applyFont="1" applyFill="1" applyAlignment="1">
      <alignment vertical="top" wrapText="1"/>
    </xf>
    <xf numFmtId="0" fontId="22" fillId="24" borderId="39" xfId="0" applyFont="1" applyFill="1" applyBorder="1" applyAlignment="1">
      <alignment horizontal="center" vertical="center"/>
    </xf>
    <xf numFmtId="0" fontId="22" fillId="24" borderId="53" xfId="0" applyFont="1" applyFill="1" applyBorder="1" applyAlignment="1">
      <alignment horizontal="center" vertical="center"/>
    </xf>
    <xf numFmtId="0" fontId="22" fillId="24" borderId="75" xfId="0" applyFont="1" applyFill="1" applyBorder="1" applyAlignment="1">
      <alignment horizontal="center" vertical="center"/>
    </xf>
    <xf numFmtId="0" fontId="22" fillId="30" borderId="62" xfId="0" applyFont="1" applyFill="1" applyBorder="1" applyAlignment="1">
      <alignment horizontal="center" vertical="center"/>
    </xf>
    <xf numFmtId="0" fontId="30" fillId="24" borderId="0" xfId="0" applyFont="1" applyFill="1">
      <alignment vertical="center"/>
    </xf>
    <xf numFmtId="0" fontId="69" fillId="24" borderId="206" xfId="0" applyFont="1" applyFill="1" applyBorder="1" applyAlignment="1">
      <alignment horizontal="center" vertical="center"/>
    </xf>
    <xf numFmtId="0" fontId="0" fillId="24" borderId="207" xfId="0" applyFill="1" applyBorder="1" applyAlignment="1">
      <alignment horizontal="center" vertical="center"/>
    </xf>
    <xf numFmtId="0" fontId="35" fillId="24" borderId="207" xfId="0" applyFont="1" applyFill="1" applyBorder="1" applyAlignment="1">
      <alignment vertical="center" wrapText="1"/>
    </xf>
    <xf numFmtId="0" fontId="35" fillId="24" borderId="215" xfId="0" applyFont="1" applyFill="1" applyBorder="1" applyAlignment="1">
      <alignment vertical="center" wrapText="1"/>
    </xf>
    <xf numFmtId="0" fontId="35" fillId="24" borderId="39" xfId="0" applyFont="1" applyFill="1" applyBorder="1" applyAlignment="1">
      <alignment vertical="center" wrapText="1"/>
    </xf>
    <xf numFmtId="0" fontId="35" fillId="24" borderId="75" xfId="0" applyFont="1" applyFill="1" applyBorder="1">
      <alignment vertical="center"/>
    </xf>
    <xf numFmtId="0" fontId="22" fillId="24" borderId="75" xfId="0" applyFont="1" applyFill="1" applyBorder="1">
      <alignment vertical="center"/>
    </xf>
    <xf numFmtId="0" fontId="22" fillId="24" borderId="39" xfId="0" applyFont="1" applyFill="1" applyBorder="1" applyAlignment="1">
      <alignment vertical="center" wrapText="1"/>
    </xf>
    <xf numFmtId="0" fontId="22" fillId="24" borderId="53" xfId="0" applyFont="1" applyFill="1" applyBorder="1" applyAlignment="1">
      <alignment vertical="center" wrapText="1"/>
    </xf>
    <xf numFmtId="0" fontId="37" fillId="24" borderId="0" xfId="0" applyFont="1" applyFill="1">
      <alignment vertical="center"/>
    </xf>
    <xf numFmtId="0" fontId="75" fillId="0" borderId="0" xfId="0" applyFont="1" applyAlignment="1">
      <alignment vertical="center" wrapText="1"/>
    </xf>
    <xf numFmtId="49" fontId="70" fillId="0" borderId="0" xfId="0" applyNumberFormat="1" applyFont="1">
      <alignment vertical="center"/>
    </xf>
    <xf numFmtId="0" fontId="37" fillId="0" borderId="0" xfId="43" applyFont="1">
      <alignment vertical="center"/>
    </xf>
    <xf numFmtId="0" fontId="35" fillId="0" borderId="39" xfId="0" applyFont="1" applyBorder="1" applyAlignment="1">
      <alignment vertical="center" wrapText="1"/>
    </xf>
    <xf numFmtId="0" fontId="22" fillId="0" borderId="77" xfId="0" applyFont="1" applyBorder="1">
      <alignment vertical="center"/>
    </xf>
    <xf numFmtId="0" fontId="22" fillId="0" borderId="75" xfId="0" applyFont="1" applyBorder="1">
      <alignment vertical="center"/>
    </xf>
    <xf numFmtId="0" fontId="35" fillId="0" borderId="39" xfId="0" applyFont="1" applyBorder="1">
      <alignment vertical="center"/>
    </xf>
    <xf numFmtId="0" fontId="35" fillId="0" borderId="199" xfId="0" applyFont="1" applyBorder="1" applyAlignment="1">
      <alignment vertical="center" wrapText="1"/>
    </xf>
    <xf numFmtId="0" fontId="22" fillId="24" borderId="77" xfId="0" applyFont="1" applyFill="1" applyBorder="1">
      <alignment vertical="center"/>
    </xf>
    <xf numFmtId="0" fontId="35" fillId="24" borderId="77" xfId="0" applyFont="1" applyFill="1" applyBorder="1">
      <alignment vertical="center"/>
    </xf>
    <xf numFmtId="0" fontId="35" fillId="24" borderId="55" xfId="0" applyFont="1" applyFill="1" applyBorder="1" applyAlignment="1">
      <alignment vertical="center" wrapText="1"/>
    </xf>
    <xf numFmtId="0" fontId="35" fillId="24" borderId="159" xfId="0" applyFont="1" applyFill="1" applyBorder="1" applyAlignment="1">
      <alignment vertical="center" wrapText="1"/>
    </xf>
    <xf numFmtId="0" fontId="35" fillId="0" borderId="200" xfId="0" applyFont="1" applyBorder="1" applyAlignment="1">
      <alignment vertical="center" wrapText="1"/>
    </xf>
    <xf numFmtId="0" fontId="35" fillId="0" borderId="115" xfId="0" applyFont="1" applyBorder="1" applyAlignment="1">
      <alignment vertical="center" wrapText="1"/>
    </xf>
    <xf numFmtId="0" fontId="22" fillId="0" borderId="214" xfId="0" applyFont="1" applyBorder="1">
      <alignment vertical="center"/>
    </xf>
    <xf numFmtId="0" fontId="35" fillId="0" borderId="201" xfId="0" applyFont="1" applyBorder="1">
      <alignment vertical="center"/>
    </xf>
    <xf numFmtId="0" fontId="35" fillId="0" borderId="201" xfId="0" applyFont="1" applyBorder="1" applyAlignment="1">
      <alignment vertical="center" wrapText="1"/>
    </xf>
    <xf numFmtId="0" fontId="35" fillId="0" borderId="212" xfId="0" applyFont="1" applyBorder="1" applyAlignment="1">
      <alignment vertical="center" wrapText="1"/>
    </xf>
    <xf numFmtId="0" fontId="35" fillId="0" borderId="202" xfId="0" applyFont="1" applyBorder="1" applyAlignment="1">
      <alignment vertical="center" wrapText="1"/>
    </xf>
    <xf numFmtId="0" fontId="35" fillId="0" borderId="87" xfId="0" applyFont="1" applyBorder="1" applyAlignment="1">
      <alignment vertical="center" wrapText="1"/>
    </xf>
    <xf numFmtId="0" fontId="22" fillId="0" borderId="103" xfId="0" applyFont="1" applyBorder="1">
      <alignment vertical="center"/>
    </xf>
    <xf numFmtId="0" fontId="35" fillId="0" borderId="202" xfId="0" applyFont="1" applyBorder="1">
      <alignment vertical="center"/>
    </xf>
    <xf numFmtId="0" fontId="75" fillId="24" borderId="0" xfId="0" applyFont="1" applyFill="1" applyAlignment="1">
      <alignment vertical="center" wrapText="1"/>
    </xf>
    <xf numFmtId="0" fontId="0" fillId="0" borderId="35" xfId="0" applyBorder="1">
      <alignment vertical="center"/>
    </xf>
    <xf numFmtId="0" fontId="37" fillId="0" borderId="35" xfId="0" applyFont="1" applyBorder="1">
      <alignment vertical="center"/>
    </xf>
    <xf numFmtId="49" fontId="31" fillId="0" borderId="0" xfId="43" applyNumberFormat="1" applyFont="1" applyAlignment="1">
      <alignment horizontal="right" vertical="center"/>
    </xf>
    <xf numFmtId="0" fontId="37" fillId="0" borderId="39" xfId="0" applyFont="1" applyBorder="1" applyAlignment="1">
      <alignment horizontal="center" vertical="center"/>
    </xf>
    <xf numFmtId="0" fontId="0" fillId="0" borderId="39" xfId="0" applyBorder="1" applyAlignment="1">
      <alignment horizontal="center" vertical="center"/>
    </xf>
    <xf numFmtId="0" fontId="74" fillId="35" borderId="203" xfId="0" applyFont="1" applyFill="1" applyBorder="1" applyAlignment="1">
      <alignment horizontal="center" vertical="center"/>
    </xf>
    <xf numFmtId="0" fontId="76" fillId="35" borderId="95" xfId="0" applyFont="1" applyFill="1" applyBorder="1" applyAlignment="1">
      <alignment horizontal="center" vertical="center"/>
    </xf>
    <xf numFmtId="0" fontId="35" fillId="0" borderId="95" xfId="0" applyFont="1" applyBorder="1" applyAlignment="1">
      <alignment vertical="center" wrapText="1"/>
    </xf>
    <xf numFmtId="0" fontId="35" fillId="0" borderId="137" xfId="0" applyFont="1" applyBorder="1" applyAlignment="1">
      <alignment vertical="center" wrapText="1"/>
    </xf>
    <xf numFmtId="0" fontId="35" fillId="24" borderId="74" xfId="0" applyFont="1" applyFill="1" applyBorder="1" applyAlignment="1">
      <alignment vertical="center" wrapText="1"/>
    </xf>
    <xf numFmtId="0" fontId="35" fillId="24" borderId="167" xfId="0" applyFont="1" applyFill="1" applyBorder="1" applyAlignment="1">
      <alignment vertical="center" wrapText="1"/>
    </xf>
    <xf numFmtId="0" fontId="35" fillId="24" borderId="28" xfId="0" applyFont="1" applyFill="1" applyBorder="1" applyAlignment="1">
      <alignment vertical="center" wrapText="1"/>
    </xf>
    <xf numFmtId="0" fontId="35" fillId="24" borderId="118" xfId="0" applyFont="1" applyFill="1" applyBorder="1" applyAlignment="1">
      <alignment vertical="center" wrapText="1"/>
    </xf>
    <xf numFmtId="0" fontId="35" fillId="24" borderId="13" xfId="0" applyFont="1" applyFill="1" applyBorder="1" applyAlignment="1">
      <alignment vertical="center" wrapText="1"/>
    </xf>
    <xf numFmtId="0" fontId="35" fillId="24" borderId="162" xfId="0" applyFont="1" applyFill="1" applyBorder="1" applyAlignment="1">
      <alignment vertical="center" wrapText="1"/>
    </xf>
    <xf numFmtId="0" fontId="27" fillId="0" borderId="34" xfId="0" applyFont="1" applyBorder="1" applyAlignment="1">
      <alignment horizontal="center" vertical="center"/>
    </xf>
    <xf numFmtId="0" fontId="0" fillId="0" borderId="34" xfId="0" applyBorder="1" applyAlignment="1">
      <alignment horizontal="center" vertical="center" wrapText="1"/>
    </xf>
    <xf numFmtId="49" fontId="37" fillId="0" borderId="197" xfId="0" applyNumberFormat="1" applyFont="1" applyBorder="1" applyAlignment="1">
      <alignment vertical="center" wrapText="1"/>
    </xf>
    <xf numFmtId="0" fontId="0" fillId="0" borderId="197" xfId="0" applyBorder="1">
      <alignment vertical="center"/>
    </xf>
    <xf numFmtId="0" fontId="0" fillId="0" borderId="198" xfId="0" applyBorder="1">
      <alignment vertical="center"/>
    </xf>
    <xf numFmtId="49" fontId="71" fillId="24" borderId="0" xfId="0" applyNumberFormat="1" applyFont="1" applyFill="1">
      <alignment vertical="center"/>
    </xf>
    <xf numFmtId="0" fontId="78" fillId="30" borderId="52" xfId="0" applyFont="1" applyFill="1" applyBorder="1" applyAlignment="1">
      <alignment horizontal="center" vertical="center" wrapText="1"/>
    </xf>
    <xf numFmtId="0" fontId="78" fillId="30" borderId="52" xfId="0" applyFont="1" applyFill="1" applyBorder="1" applyAlignment="1">
      <alignment horizontal="center" vertical="center"/>
    </xf>
    <xf numFmtId="0" fontId="78" fillId="30" borderId="108" xfId="0" applyFont="1" applyFill="1" applyBorder="1" applyAlignment="1">
      <alignment horizontal="center" vertical="center"/>
    </xf>
    <xf numFmtId="0" fontId="78" fillId="30" borderId="0" xfId="0" applyFont="1" applyFill="1" applyAlignment="1">
      <alignment horizontal="center" vertical="center"/>
    </xf>
    <xf numFmtId="0" fontId="78" fillId="30" borderId="91" xfId="0" applyFont="1" applyFill="1" applyBorder="1" applyAlignment="1">
      <alignment horizontal="center" vertical="center"/>
    </xf>
    <xf numFmtId="0" fontId="78" fillId="30" borderId="55" xfId="0" applyFont="1" applyFill="1" applyBorder="1" applyAlignment="1">
      <alignment horizontal="center" vertical="center"/>
    </xf>
    <xf numFmtId="0" fontId="78" fillId="30" borderId="78" xfId="0" applyFont="1" applyFill="1" applyBorder="1" applyAlignment="1">
      <alignment horizontal="center" vertical="center"/>
    </xf>
    <xf numFmtId="0" fontId="35" fillId="24" borderId="91" xfId="0" applyFont="1" applyFill="1" applyBorder="1">
      <alignment vertical="center"/>
    </xf>
    <xf numFmtId="0" fontId="35" fillId="24" borderId="55" xfId="0" applyFont="1" applyFill="1" applyBorder="1">
      <alignment vertical="center"/>
    </xf>
    <xf numFmtId="0" fontId="35" fillId="24" borderId="78" xfId="0" applyFont="1" applyFill="1" applyBorder="1">
      <alignment vertical="center"/>
    </xf>
    <xf numFmtId="0" fontId="37" fillId="24" borderId="39" xfId="0" applyFont="1" applyFill="1" applyBorder="1" applyAlignment="1">
      <alignment horizontal="center" vertical="center"/>
    </xf>
    <xf numFmtId="0" fontId="0" fillId="24" borderId="53" xfId="0" applyFill="1" applyBorder="1" applyAlignment="1">
      <alignment horizontal="center" vertical="center"/>
    </xf>
    <xf numFmtId="0" fontId="0" fillId="24" borderId="75" xfId="0" applyFill="1" applyBorder="1" applyAlignment="1">
      <alignment horizontal="center" vertical="center"/>
    </xf>
    <xf numFmtId="0" fontId="0" fillId="24" borderId="39" xfId="0" applyFill="1" applyBorder="1" applyAlignment="1">
      <alignment horizontal="center" vertical="center"/>
    </xf>
    <xf numFmtId="0" fontId="35" fillId="0" borderId="91" xfId="0" applyFont="1" applyBorder="1">
      <alignment vertical="center"/>
    </xf>
    <xf numFmtId="0" fontId="35" fillId="0" borderId="55" xfId="0" applyFont="1" applyBorder="1">
      <alignment vertical="center"/>
    </xf>
    <xf numFmtId="0" fontId="35" fillId="0" borderId="78" xfId="0" applyFont="1" applyBorder="1">
      <alignment vertical="center"/>
    </xf>
    <xf numFmtId="49" fontId="81" fillId="24" borderId="0" xfId="0" applyNumberFormat="1" applyFont="1" applyFill="1">
      <alignment vertical="center"/>
    </xf>
    <xf numFmtId="49" fontId="32" fillId="24" borderId="0" xfId="0" applyNumberFormat="1" applyFont="1" applyFill="1">
      <alignment vertical="center"/>
    </xf>
    <xf numFmtId="0" fontId="33" fillId="0" borderId="0" xfId="0" applyFont="1" applyAlignment="1">
      <alignment horizontal="right" vertical="center"/>
    </xf>
    <xf numFmtId="49" fontId="23" fillId="24" borderId="0" xfId="0" applyNumberFormat="1" applyFont="1" applyFill="1" applyAlignment="1">
      <alignment vertical="top"/>
    </xf>
    <xf numFmtId="0" fontId="23" fillId="24" borderId="14" xfId="0" applyFont="1" applyFill="1" applyBorder="1" applyAlignment="1">
      <alignment horizontal="right" vertical="center" wrapText="1"/>
    </xf>
    <xf numFmtId="0" fontId="23" fillId="24" borderId="27" xfId="0" applyFont="1" applyFill="1" applyBorder="1" applyAlignment="1">
      <alignment horizontal="right" vertical="center" wrapText="1"/>
    </xf>
    <xf numFmtId="0" fontId="23" fillId="24" borderId="27" xfId="0" applyFont="1" applyFill="1" applyBorder="1" applyAlignment="1">
      <alignment horizontal="left" vertical="center" wrapText="1"/>
    </xf>
    <xf numFmtId="0" fontId="23" fillId="24" borderId="157" xfId="0" applyFont="1" applyFill="1" applyBorder="1" applyAlignment="1">
      <alignment horizontal="left" vertical="center" wrapText="1"/>
    </xf>
    <xf numFmtId="0" fontId="23" fillId="24" borderId="272" xfId="0" applyFont="1" applyFill="1" applyBorder="1" applyAlignment="1">
      <alignment horizontal="left" vertical="center" wrapText="1"/>
    </xf>
    <xf numFmtId="0" fontId="23" fillId="24" borderId="273" xfId="0" applyFont="1" applyFill="1" applyBorder="1" applyAlignment="1">
      <alignment horizontal="left" vertical="center" wrapText="1"/>
    </xf>
    <xf numFmtId="0" fontId="23" fillId="24" borderId="274" xfId="0" applyFont="1" applyFill="1" applyBorder="1" applyAlignment="1">
      <alignment horizontal="left" vertical="center" wrapText="1"/>
    </xf>
    <xf numFmtId="0" fontId="23" fillId="24" borderId="100" xfId="0" applyFont="1" applyFill="1" applyBorder="1" applyAlignment="1">
      <alignment horizontal="left" vertical="center" wrapText="1"/>
    </xf>
    <xf numFmtId="0" fontId="23" fillId="24" borderId="143" xfId="0" applyFont="1" applyFill="1" applyBorder="1" applyAlignment="1">
      <alignment horizontal="left" vertical="center" wrapText="1"/>
    </xf>
    <xf numFmtId="0" fontId="23" fillId="24" borderId="117" xfId="0" applyFont="1" applyFill="1" applyBorder="1" applyAlignment="1">
      <alignment horizontal="left" vertical="center" wrapText="1"/>
    </xf>
    <xf numFmtId="0" fontId="23" fillId="24" borderId="276" xfId="0" applyFont="1" applyFill="1" applyBorder="1" applyAlignment="1">
      <alignment horizontal="left" vertical="center" wrapText="1"/>
    </xf>
    <xf numFmtId="0" fontId="23" fillId="24" borderId="202" xfId="0" applyFont="1" applyFill="1" applyBorder="1" applyAlignment="1">
      <alignment horizontal="left" vertical="center" wrapText="1"/>
    </xf>
    <xf numFmtId="0" fontId="23" fillId="24" borderId="277" xfId="0" applyFont="1" applyFill="1" applyBorder="1" applyAlignment="1">
      <alignment horizontal="left" vertical="center" wrapText="1"/>
    </xf>
    <xf numFmtId="0" fontId="23" fillId="24" borderId="122" xfId="0" applyFont="1" applyFill="1" applyBorder="1" applyAlignment="1">
      <alignment horizontal="left" vertical="center" wrapText="1"/>
    </xf>
    <xf numFmtId="0" fontId="23" fillId="24" borderId="62" xfId="0" applyFont="1" applyFill="1" applyBorder="1" applyAlignment="1">
      <alignment horizontal="left" vertical="center" wrapText="1"/>
    </xf>
    <xf numFmtId="0" fontId="23" fillId="24" borderId="245" xfId="0" applyFont="1" applyFill="1" applyBorder="1" applyAlignment="1">
      <alignment horizontal="left" vertical="center" wrapText="1"/>
    </xf>
    <xf numFmtId="0" fontId="23" fillId="24" borderId="279" xfId="0" applyFont="1" applyFill="1" applyBorder="1" applyAlignment="1">
      <alignment horizontal="left" vertical="center" wrapText="1"/>
    </xf>
    <xf numFmtId="0" fontId="23" fillId="24" borderId="199" xfId="0" applyFont="1" applyFill="1" applyBorder="1" applyAlignment="1">
      <alignment horizontal="left" vertical="center" wrapText="1"/>
    </xf>
    <xf numFmtId="0" fontId="23" fillId="24" borderId="280" xfId="0" applyFont="1" applyFill="1" applyBorder="1" applyAlignment="1">
      <alignment horizontal="left" vertical="center" wrapText="1"/>
    </xf>
    <xf numFmtId="0" fontId="23" fillId="24" borderId="132" xfId="0" applyFont="1" applyFill="1" applyBorder="1" applyAlignment="1">
      <alignment horizontal="left" vertical="center" wrapText="1"/>
    </xf>
    <xf numFmtId="0" fontId="23" fillId="24" borderId="89" xfId="0" applyFont="1" applyFill="1" applyBorder="1" applyAlignment="1">
      <alignment horizontal="left" vertical="center" wrapText="1"/>
    </xf>
    <xf numFmtId="0" fontId="23" fillId="24" borderId="110" xfId="0" applyFont="1" applyFill="1" applyBorder="1" applyAlignment="1">
      <alignment horizontal="left" vertical="center" wrapText="1"/>
    </xf>
    <xf numFmtId="49" fontId="82" fillId="0" borderId="0" xfId="29" applyNumberFormat="1" applyFont="1" applyBorder="1" applyAlignment="1">
      <alignment horizontal="center" vertical="center"/>
    </xf>
    <xf numFmtId="49" fontId="82" fillId="0" borderId="119" xfId="29" applyNumberFormat="1" applyFont="1" applyBorder="1" applyAlignment="1">
      <alignment horizontal="center" vertical="center"/>
    </xf>
    <xf numFmtId="0" fontId="46" fillId="24" borderId="16" xfId="0" applyFont="1" applyFill="1" applyBorder="1">
      <alignment vertical="center"/>
    </xf>
    <xf numFmtId="0" fontId="46" fillId="24" borderId="73" xfId="0" applyFont="1" applyFill="1" applyBorder="1">
      <alignment vertical="center"/>
    </xf>
    <xf numFmtId="0" fontId="46" fillId="24" borderId="162" xfId="0" applyFont="1" applyFill="1" applyBorder="1">
      <alignment vertical="center"/>
    </xf>
    <xf numFmtId="49" fontId="46" fillId="24" borderId="27" xfId="0" applyNumberFormat="1" applyFont="1" applyFill="1" applyBorder="1" applyAlignment="1">
      <alignment horizontal="right" vertical="center"/>
    </xf>
    <xf numFmtId="49" fontId="23" fillId="24" borderId="0" xfId="0" applyNumberFormat="1" applyFont="1" applyFill="1" applyAlignment="1">
      <alignment horizontal="left" vertical="center"/>
    </xf>
    <xf numFmtId="0" fontId="23" fillId="24" borderId="213" xfId="0" applyFont="1" applyFill="1" applyBorder="1" applyAlignment="1">
      <alignment horizontal="left" vertical="center" wrapText="1"/>
    </xf>
    <xf numFmtId="0" fontId="23" fillId="24" borderId="82" xfId="0" applyFont="1" applyFill="1" applyBorder="1" applyAlignment="1">
      <alignment horizontal="left" vertical="center" wrapText="1"/>
    </xf>
    <xf numFmtId="0" fontId="23" fillId="24" borderId="189" xfId="0" applyFont="1" applyFill="1" applyBorder="1" applyAlignment="1">
      <alignment horizontal="left" vertical="center" wrapText="1"/>
    </xf>
    <xf numFmtId="0" fontId="163" fillId="24" borderId="281" xfId="0" applyFont="1" applyFill="1" applyBorder="1" applyAlignment="1">
      <alignment horizontal="left" vertical="center" wrapText="1"/>
    </xf>
    <xf numFmtId="0" fontId="163" fillId="24" borderId="200" xfId="0" applyFont="1" applyFill="1" applyBorder="1" applyAlignment="1">
      <alignment horizontal="left" vertical="center" wrapText="1"/>
    </xf>
    <xf numFmtId="0" fontId="163" fillId="24" borderId="282" xfId="0" applyFont="1" applyFill="1" applyBorder="1" applyAlignment="1">
      <alignment horizontal="left" vertical="center" wrapText="1"/>
    </xf>
    <xf numFmtId="0" fontId="23" fillId="24" borderId="70" xfId="0" applyFont="1" applyFill="1" applyBorder="1" applyAlignment="1">
      <alignment horizontal="left" vertical="center" wrapText="1"/>
    </xf>
    <xf numFmtId="0" fontId="23" fillId="24" borderId="83" xfId="0" applyFont="1" applyFill="1" applyBorder="1" applyAlignment="1">
      <alignment horizontal="left" vertical="center" wrapText="1"/>
    </xf>
    <xf numFmtId="0" fontId="23" fillId="24" borderId="284" xfId="0" applyFont="1" applyFill="1" applyBorder="1" applyAlignment="1">
      <alignment horizontal="left" vertical="center" wrapText="1"/>
    </xf>
    <xf numFmtId="0" fontId="23" fillId="24" borderId="94" xfId="0" applyFont="1" applyFill="1" applyBorder="1" applyAlignment="1">
      <alignment horizontal="left" vertical="center" wrapText="1"/>
    </xf>
    <xf numFmtId="0" fontId="23" fillId="24" borderId="32" xfId="0" applyFont="1" applyFill="1" applyBorder="1" applyAlignment="1">
      <alignment horizontal="left" vertical="center" wrapText="1"/>
    </xf>
    <xf numFmtId="0" fontId="23" fillId="24" borderId="269" xfId="0" applyFont="1" applyFill="1" applyBorder="1" applyAlignment="1">
      <alignment horizontal="left" vertical="center" wrapText="1"/>
    </xf>
    <xf numFmtId="49" fontId="46" fillId="24" borderId="0" xfId="0" applyNumberFormat="1" applyFont="1" applyFill="1" applyAlignment="1">
      <alignment horizontal="right" vertical="top"/>
    </xf>
    <xf numFmtId="49" fontId="23" fillId="24" borderId="73" xfId="0" applyNumberFormat="1" applyFont="1" applyFill="1" applyBorder="1" applyAlignment="1">
      <alignment horizontal="left" vertical="top"/>
    </xf>
    <xf numFmtId="49" fontId="32" fillId="0" borderId="226" xfId="0" applyNumberFormat="1" applyFont="1" applyBorder="1" applyAlignment="1">
      <alignment horizontal="center" vertical="center"/>
    </xf>
    <xf numFmtId="49" fontId="32" fillId="0" borderId="227" xfId="0" applyNumberFormat="1" applyFont="1" applyBorder="1" applyAlignment="1">
      <alignment horizontal="center" vertical="center"/>
    </xf>
    <xf numFmtId="49" fontId="32" fillId="0" borderId="228" xfId="0" applyNumberFormat="1" applyFont="1" applyBorder="1" applyAlignment="1">
      <alignment horizontal="center" vertical="center"/>
    </xf>
    <xf numFmtId="49" fontId="32" fillId="0" borderId="230" xfId="0" applyNumberFormat="1" applyFont="1" applyBorder="1" applyAlignment="1">
      <alignment horizontal="center" vertical="center"/>
    </xf>
    <xf numFmtId="49" fontId="32" fillId="0" borderId="234" xfId="0" applyNumberFormat="1" applyFont="1" applyBorder="1" applyAlignment="1">
      <alignment horizontal="center" vertical="center"/>
    </xf>
    <xf numFmtId="49" fontId="32" fillId="0" borderId="240" xfId="0" applyNumberFormat="1" applyFont="1" applyBorder="1" applyAlignment="1">
      <alignment horizontal="center" vertical="center"/>
    </xf>
    <xf numFmtId="49" fontId="32" fillId="0" borderId="241" xfId="0" applyNumberFormat="1" applyFont="1" applyBorder="1" applyAlignment="1">
      <alignment horizontal="center" vertical="center"/>
    </xf>
    <xf numFmtId="49" fontId="32" fillId="36" borderId="27" xfId="0" applyNumberFormat="1" applyFont="1" applyFill="1" applyBorder="1" applyAlignment="1">
      <alignment horizontal="center" vertical="center"/>
    </xf>
    <xf numFmtId="49" fontId="32" fillId="36" borderId="229" xfId="0" applyNumberFormat="1" applyFont="1" applyFill="1" applyBorder="1" applyAlignment="1">
      <alignment horizontal="center" vertical="center"/>
    </xf>
    <xf numFmtId="49" fontId="32" fillId="36" borderId="191" xfId="0" applyNumberFormat="1" applyFont="1" applyFill="1" applyBorder="1">
      <alignment vertical="center"/>
    </xf>
    <xf numFmtId="49" fontId="32" fillId="36" borderId="27" xfId="0" applyNumberFormat="1" applyFont="1" applyFill="1" applyBorder="1">
      <alignment vertical="center"/>
    </xf>
    <xf numFmtId="49" fontId="32" fillId="36" borderId="231" xfId="0" applyNumberFormat="1" applyFont="1" applyFill="1" applyBorder="1">
      <alignment vertical="center"/>
    </xf>
    <xf numFmtId="49" fontId="23" fillId="0" borderId="27" xfId="0" applyNumberFormat="1" applyFont="1" applyBorder="1">
      <alignment vertical="center"/>
    </xf>
    <xf numFmtId="49" fontId="23" fillId="0" borderId="229" xfId="0" applyNumberFormat="1" applyFont="1" applyBorder="1">
      <alignment vertical="center"/>
    </xf>
    <xf numFmtId="49" fontId="11" fillId="0" borderId="191" xfId="0" applyNumberFormat="1" applyFont="1" applyBorder="1" applyAlignment="1">
      <alignment vertical="center" wrapText="1"/>
    </xf>
    <xf numFmtId="49" fontId="11" fillId="0" borderId="27" xfId="0" applyNumberFormat="1" applyFont="1" applyBorder="1" applyAlignment="1">
      <alignment vertical="center" wrapText="1"/>
    </xf>
    <xf numFmtId="49" fontId="11" fillId="0" borderId="231" xfId="0" applyNumberFormat="1" applyFont="1" applyBorder="1" applyAlignment="1">
      <alignment vertical="center" wrapText="1"/>
    </xf>
    <xf numFmtId="49" fontId="32" fillId="36" borderId="157" xfId="0" applyNumberFormat="1" applyFont="1" applyFill="1" applyBorder="1">
      <alignment vertical="center"/>
    </xf>
    <xf numFmtId="178" fontId="23" fillId="0" borderId="0" xfId="0" applyNumberFormat="1" applyFont="1">
      <alignment vertical="center"/>
    </xf>
    <xf numFmtId="178" fontId="23" fillId="0" borderId="93" xfId="0" applyNumberFormat="1" applyFont="1" applyBorder="1">
      <alignment vertical="center"/>
    </xf>
    <xf numFmtId="49" fontId="11" fillId="0" borderId="35" xfId="0" applyNumberFormat="1" applyFont="1" applyBorder="1">
      <alignment vertical="center"/>
    </xf>
    <xf numFmtId="49" fontId="11" fillId="0" borderId="0" xfId="0" applyNumberFormat="1" applyFont="1">
      <alignment vertical="center"/>
    </xf>
    <xf numFmtId="49" fontId="11" fillId="0" borderId="195" xfId="0" applyNumberFormat="1" applyFont="1" applyBorder="1">
      <alignment vertical="center"/>
    </xf>
    <xf numFmtId="49" fontId="23" fillId="0" borderId="0" xfId="0" applyNumberFormat="1" applyFont="1">
      <alignment vertical="center"/>
    </xf>
    <xf numFmtId="49" fontId="23" fillId="0" borderId="93" xfId="0" applyNumberFormat="1" applyFont="1" applyBorder="1">
      <alignment vertical="center"/>
    </xf>
    <xf numFmtId="49" fontId="11" fillId="0" borderId="35" xfId="0" applyNumberFormat="1" applyFont="1" applyBorder="1" applyAlignment="1">
      <alignment vertical="center" wrapText="1"/>
    </xf>
    <xf numFmtId="49" fontId="11" fillId="0" borderId="0" xfId="0" applyNumberFormat="1" applyFont="1" applyAlignment="1">
      <alignment vertical="center" wrapText="1"/>
    </xf>
    <xf numFmtId="49" fontId="11" fillId="0" borderId="195" xfId="0" applyNumberFormat="1" applyFont="1" applyBorder="1" applyAlignment="1">
      <alignment vertical="center" wrapText="1"/>
    </xf>
    <xf numFmtId="49" fontId="11" fillId="0" borderId="119" xfId="0" applyNumberFormat="1" applyFont="1" applyBorder="1" applyAlignment="1">
      <alignment vertical="center" wrapText="1"/>
    </xf>
    <xf numFmtId="49" fontId="32" fillId="36" borderId="52" xfId="0" applyNumberFormat="1" applyFont="1" applyFill="1" applyBorder="1" applyAlignment="1">
      <alignment horizontal="center" vertical="center"/>
    </xf>
    <xf numFmtId="49" fontId="32" fillId="36" borderId="108" xfId="0" applyNumberFormat="1" applyFont="1" applyFill="1" applyBorder="1" applyAlignment="1">
      <alignment horizontal="center" vertical="center"/>
    </xf>
    <xf numFmtId="49" fontId="32" fillId="36" borderId="28" xfId="0" applyNumberFormat="1" applyFont="1" applyFill="1" applyBorder="1">
      <alignment vertical="center"/>
    </xf>
    <xf numFmtId="49" fontId="32" fillId="36" borderId="52" xfId="0" applyNumberFormat="1" applyFont="1" applyFill="1" applyBorder="1">
      <alignment vertical="center"/>
    </xf>
    <xf numFmtId="49" fontId="32" fillId="36" borderId="118" xfId="0" applyNumberFormat="1" applyFont="1" applyFill="1" applyBorder="1">
      <alignment vertical="center"/>
    </xf>
    <xf numFmtId="49" fontId="11" fillId="0" borderId="119" xfId="0" applyNumberFormat="1" applyFont="1" applyBorder="1">
      <alignment vertical="center"/>
    </xf>
    <xf numFmtId="49" fontId="23" fillId="0" borderId="107" xfId="0" applyNumberFormat="1" applyFont="1" applyBorder="1">
      <alignment vertical="center"/>
    </xf>
    <xf numFmtId="49" fontId="23" fillId="0" borderId="78" xfId="0" applyNumberFormat="1" applyFont="1" applyBorder="1">
      <alignment vertical="center"/>
    </xf>
    <xf numFmtId="49" fontId="11" fillId="0" borderId="29" xfId="0" applyNumberFormat="1" applyFont="1" applyBorder="1">
      <alignment vertical="center"/>
    </xf>
    <xf numFmtId="49" fontId="11" fillId="0" borderId="107" xfId="0" applyNumberFormat="1" applyFont="1" applyBorder="1">
      <alignment vertical="center"/>
    </xf>
    <xf numFmtId="49" fontId="11" fillId="0" borderId="159" xfId="0" applyNumberFormat="1" applyFont="1" applyBorder="1">
      <alignment vertical="center"/>
    </xf>
    <xf numFmtId="49" fontId="32" fillId="36" borderId="0" xfId="0" applyNumberFormat="1" applyFont="1" applyFill="1" applyAlignment="1">
      <alignment horizontal="center" vertical="center"/>
    </xf>
    <xf numFmtId="49" fontId="32" fillId="36" borderId="93" xfId="0" applyNumberFormat="1" applyFont="1" applyFill="1" applyBorder="1" applyAlignment="1">
      <alignment horizontal="center" vertical="center"/>
    </xf>
    <xf numFmtId="49" fontId="32" fillId="36" borderId="35" xfId="0" applyNumberFormat="1" applyFont="1" applyFill="1" applyBorder="1">
      <alignment vertical="center"/>
    </xf>
    <xf numFmtId="49" fontId="32" fillId="36" borderId="0" xfId="0" applyNumberFormat="1" applyFont="1" applyFill="1">
      <alignment vertical="center"/>
    </xf>
    <xf numFmtId="49" fontId="32" fillId="36" borderId="119" xfId="0" applyNumberFormat="1" applyFont="1" applyFill="1" applyBorder="1">
      <alignment vertical="center"/>
    </xf>
    <xf numFmtId="49" fontId="32" fillId="36" borderId="232" xfId="0" applyNumberFormat="1" applyFont="1" applyFill="1" applyBorder="1">
      <alignment vertical="center"/>
    </xf>
    <xf numFmtId="49" fontId="75" fillId="0" borderId="0" xfId="0" applyNumberFormat="1" applyFont="1">
      <alignment vertical="center"/>
    </xf>
    <xf numFmtId="49" fontId="80" fillId="0" borderId="107" xfId="0" applyNumberFormat="1" applyFont="1" applyBorder="1">
      <alignment vertical="center"/>
    </xf>
    <xf numFmtId="49" fontId="32" fillId="36" borderId="195" xfId="0" applyNumberFormat="1" applyFont="1" applyFill="1" applyBorder="1">
      <alignment vertical="center"/>
    </xf>
    <xf numFmtId="49" fontId="11" fillId="0" borderId="29" xfId="0" applyNumberFormat="1" applyFont="1" applyBorder="1" applyAlignment="1">
      <alignment vertical="center" wrapText="1"/>
    </xf>
    <xf numFmtId="49" fontId="11" fillId="0" borderId="107" xfId="0" applyNumberFormat="1" applyFont="1" applyBorder="1" applyAlignment="1">
      <alignment vertical="center" wrapText="1"/>
    </xf>
    <xf numFmtId="49" fontId="11" fillId="0" borderId="233" xfId="0" applyNumberFormat="1" applyFont="1" applyBorder="1" applyAlignment="1">
      <alignment vertical="center" wrapText="1"/>
    </xf>
    <xf numFmtId="49" fontId="32" fillId="36" borderId="0" xfId="0" applyNumberFormat="1" applyFont="1" applyFill="1" applyAlignment="1">
      <alignment horizontal="left" vertical="center"/>
    </xf>
    <xf numFmtId="49" fontId="32" fillId="36" borderId="93" xfId="0" applyNumberFormat="1" applyFont="1" applyFill="1" applyBorder="1" applyAlignment="1">
      <alignment horizontal="left" vertical="center"/>
    </xf>
    <xf numFmtId="49" fontId="11" fillId="0" borderId="233" xfId="0" applyNumberFormat="1" applyFont="1" applyBorder="1">
      <alignment vertical="center"/>
    </xf>
    <xf numFmtId="49" fontId="23" fillId="0" borderId="0" xfId="0" applyNumberFormat="1" applyFont="1" applyAlignment="1">
      <alignment vertical="center" wrapText="1"/>
    </xf>
    <xf numFmtId="49" fontId="23" fillId="0" borderId="227" xfId="0" applyNumberFormat="1" applyFont="1" applyBorder="1" applyAlignment="1">
      <alignment vertical="center" wrapText="1"/>
    </xf>
    <xf numFmtId="49" fontId="23" fillId="0" borderId="241" xfId="0" applyNumberFormat="1" applyFont="1" applyBorder="1" applyAlignment="1">
      <alignment vertical="center" wrapText="1"/>
    </xf>
    <xf numFmtId="0" fontId="32" fillId="24" borderId="14" xfId="0" applyFont="1" applyFill="1" applyBorder="1" applyAlignment="1">
      <alignment horizontal="center" vertical="center" wrapText="1"/>
    </xf>
    <xf numFmtId="0" fontId="32" fillId="24" borderId="27"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0" xfId="0" applyFont="1" applyFill="1" applyAlignment="1">
      <alignment horizontal="center" vertical="center" wrapText="1"/>
    </xf>
    <xf numFmtId="0" fontId="32" fillId="24" borderId="16" xfId="0" applyFont="1" applyFill="1" applyBorder="1" applyAlignment="1">
      <alignment horizontal="center" vertical="center" wrapText="1"/>
    </xf>
    <xf numFmtId="0" fontId="32" fillId="24" borderId="73" xfId="0" applyFont="1" applyFill="1" applyBorder="1" applyAlignment="1">
      <alignment horizontal="center" vertical="center" wrapText="1"/>
    </xf>
    <xf numFmtId="0" fontId="23" fillId="24" borderId="15" xfId="0" applyFont="1" applyFill="1" applyBorder="1" applyAlignment="1">
      <alignment horizontal="right" vertical="center"/>
    </xf>
    <xf numFmtId="49" fontId="23" fillId="29" borderId="278" xfId="0" applyNumberFormat="1" applyFont="1" applyFill="1" applyBorder="1" applyAlignment="1">
      <alignment horizontal="center" vertical="center"/>
    </xf>
    <xf numFmtId="0" fontId="23" fillId="0" borderId="278" xfId="0" applyFont="1" applyBorder="1" applyAlignment="1">
      <alignment horizontal="center" vertical="center"/>
    </xf>
    <xf numFmtId="49" fontId="60" fillId="0" borderId="35" xfId="0" applyNumberFormat="1" applyFont="1" applyBorder="1" applyAlignment="1">
      <alignment vertical="center" wrapText="1"/>
    </xf>
    <xf numFmtId="49" fontId="60" fillId="0" borderId="0" xfId="0" applyNumberFormat="1" applyFont="1" applyAlignment="1">
      <alignment vertical="center" wrapText="1"/>
    </xf>
    <xf numFmtId="49" fontId="60" fillId="0" borderId="195" xfId="0" applyNumberFormat="1" applyFont="1" applyBorder="1" applyAlignment="1">
      <alignment vertical="center" wrapText="1"/>
    </xf>
    <xf numFmtId="49" fontId="60" fillId="0" borderId="239" xfId="0" applyNumberFormat="1" applyFont="1" applyBorder="1" applyAlignment="1">
      <alignment vertical="center" wrapText="1"/>
    </xf>
    <xf numFmtId="49" fontId="60" fillId="0" borderId="107" xfId="0" applyNumberFormat="1" applyFont="1" applyBorder="1" applyAlignment="1">
      <alignment vertical="center" wrapText="1"/>
    </xf>
    <xf numFmtId="49" fontId="60" fillId="0" borderId="233" xfId="0" applyNumberFormat="1" applyFont="1" applyBorder="1" applyAlignment="1">
      <alignment vertical="center" wrapText="1"/>
    </xf>
    <xf numFmtId="0" fontId="0" fillId="0" borderId="195" xfId="0" applyBorder="1" applyAlignment="1">
      <alignment vertical="center" wrapText="1"/>
    </xf>
    <xf numFmtId="49" fontId="23" fillId="24" borderId="73" xfId="0" applyNumberFormat="1" applyFont="1" applyFill="1" applyBorder="1" applyAlignment="1">
      <alignment horizontal="left" vertical="center"/>
    </xf>
    <xf numFmtId="49" fontId="23" fillId="0" borderId="73" xfId="0" applyNumberFormat="1" applyFont="1" applyBorder="1">
      <alignment vertical="center"/>
    </xf>
    <xf numFmtId="49" fontId="23" fillId="0" borderId="94" xfId="0" applyNumberFormat="1" applyFont="1" applyBorder="1">
      <alignment vertical="center"/>
    </xf>
    <xf numFmtId="0" fontId="83" fillId="24" borderId="0" xfId="0" applyFont="1" applyFill="1">
      <alignment vertical="center"/>
    </xf>
    <xf numFmtId="0" fontId="87" fillId="24" borderId="0" xfId="0" applyFont="1" applyFill="1">
      <alignment vertical="center"/>
    </xf>
    <xf numFmtId="0" fontId="83" fillId="24" borderId="0" xfId="0" applyFont="1" applyFill="1" applyAlignment="1">
      <alignment horizontal="right" vertical="center"/>
    </xf>
    <xf numFmtId="0" fontId="33" fillId="24" borderId="0" xfId="0" applyFont="1" applyFill="1" applyAlignment="1">
      <alignment horizontal="left" vertical="center" wrapText="1"/>
    </xf>
    <xf numFmtId="0" fontId="44" fillId="24" borderId="0" xfId="0" applyFont="1" applyFill="1" applyAlignment="1">
      <alignment vertical="center" wrapText="1"/>
    </xf>
    <xf numFmtId="0" fontId="84" fillId="24" borderId="0" xfId="0" applyFont="1" applyFill="1" applyAlignment="1">
      <alignment vertical="center" wrapText="1"/>
    </xf>
    <xf numFmtId="0" fontId="84" fillId="24" borderId="0" xfId="0" applyFont="1" applyFill="1">
      <alignment vertical="center"/>
    </xf>
    <xf numFmtId="0" fontId="33" fillId="24" borderId="0" xfId="0" applyFont="1" applyFill="1">
      <alignment vertical="center"/>
    </xf>
    <xf numFmtId="0" fontId="44" fillId="24" borderId="0" xfId="0" applyFont="1" applyFill="1">
      <alignment vertical="center"/>
    </xf>
    <xf numFmtId="0" fontId="33" fillId="24" borderId="62" xfId="0" applyFont="1" applyFill="1" applyBorder="1" applyAlignment="1">
      <alignment horizontal="center" vertical="center"/>
    </xf>
    <xf numFmtId="0" fontId="57" fillId="24" borderId="62" xfId="0" applyFont="1" applyFill="1" applyBorder="1" applyAlignment="1">
      <alignment horizontal="center" vertical="center"/>
    </xf>
    <xf numFmtId="0" fontId="33" fillId="24" borderId="0" xfId="0" applyFont="1" applyFill="1" applyAlignment="1">
      <alignment vertical="center" wrapText="1"/>
    </xf>
    <xf numFmtId="0" fontId="33" fillId="37" borderId="0" xfId="0" applyFont="1" applyFill="1" applyAlignment="1">
      <alignment vertical="center" wrapText="1"/>
    </xf>
    <xf numFmtId="0" fontId="0" fillId="37" borderId="0" xfId="0" applyFill="1" applyAlignment="1">
      <alignment vertical="center" wrapText="1"/>
    </xf>
    <xf numFmtId="0" fontId="57" fillId="37" borderId="0" xfId="0" applyFont="1" applyFill="1" applyAlignment="1">
      <alignment vertical="center" wrapText="1"/>
    </xf>
    <xf numFmtId="0" fontId="33" fillId="35" borderId="0" xfId="0" applyFont="1" applyFill="1" applyAlignment="1">
      <alignment vertical="center" wrapText="1"/>
    </xf>
    <xf numFmtId="0" fontId="44" fillId="35" borderId="0" xfId="0" applyFont="1" applyFill="1">
      <alignment vertical="center"/>
    </xf>
    <xf numFmtId="0" fontId="33" fillId="24" borderId="39" xfId="0" applyFont="1" applyFill="1" applyBorder="1" applyAlignment="1">
      <alignment horizontal="center" vertical="center" wrapText="1"/>
    </xf>
    <xf numFmtId="0" fontId="33" fillId="24" borderId="53" xfId="0" applyFont="1" applyFill="1" applyBorder="1" applyAlignment="1">
      <alignment horizontal="center" vertical="center" wrapText="1"/>
    </xf>
    <xf numFmtId="0" fontId="33" fillId="24" borderId="75" xfId="0" applyFont="1" applyFill="1" applyBorder="1" applyAlignment="1">
      <alignment horizontal="center" vertical="center" wrapText="1"/>
    </xf>
    <xf numFmtId="0" fontId="33" fillId="24" borderId="53" xfId="0" applyFont="1" applyFill="1" applyBorder="1" applyAlignment="1">
      <alignment vertical="center" wrapText="1"/>
    </xf>
    <xf numFmtId="0" fontId="33" fillId="24" borderId="75" xfId="0" applyFont="1" applyFill="1" applyBorder="1" applyAlignment="1">
      <alignment vertical="center" wrapText="1"/>
    </xf>
    <xf numFmtId="0" fontId="37" fillId="24" borderId="53" xfId="0" applyFont="1" applyFill="1" applyBorder="1" applyAlignment="1">
      <alignment vertical="center" wrapText="1"/>
    </xf>
    <xf numFmtId="0" fontId="37" fillId="24" borderId="75" xfId="0" applyFont="1" applyFill="1" applyBorder="1" applyAlignment="1">
      <alignment vertical="center" wrapText="1"/>
    </xf>
    <xf numFmtId="0" fontId="0" fillId="37" borderId="203" xfId="0" applyFill="1" applyBorder="1" applyAlignment="1">
      <alignment horizontal="center" vertical="center"/>
    </xf>
    <xf numFmtId="0" fontId="0" fillId="37" borderId="95" xfId="0" applyFill="1" applyBorder="1" applyAlignment="1">
      <alignment horizontal="center" vertical="center"/>
    </xf>
    <xf numFmtId="0" fontId="0" fillId="37" borderId="137" xfId="0" applyFill="1" applyBorder="1" applyAlignment="1">
      <alignment horizontal="center" vertical="center"/>
    </xf>
    <xf numFmtId="0" fontId="0" fillId="35" borderId="203" xfId="0" applyFill="1" applyBorder="1" applyAlignment="1">
      <alignment horizontal="center" vertical="center"/>
    </xf>
    <xf numFmtId="0" fontId="0" fillId="35" borderId="95" xfId="0" applyFill="1" applyBorder="1" applyAlignment="1">
      <alignment horizontal="center" vertical="center"/>
    </xf>
    <xf numFmtId="0" fontId="0" fillId="35" borderId="137" xfId="0" applyFill="1" applyBorder="1" applyAlignment="1">
      <alignment horizontal="center" vertical="center"/>
    </xf>
    <xf numFmtId="0" fontId="0" fillId="38" borderId="95" xfId="0" applyFill="1" applyBorder="1" applyAlignment="1">
      <alignment horizontal="center" vertical="center" wrapText="1"/>
    </xf>
    <xf numFmtId="0" fontId="0" fillId="38" borderId="137" xfId="0" applyFill="1" applyBorder="1" applyAlignment="1">
      <alignment horizontal="center" vertical="center" wrapText="1"/>
    </xf>
    <xf numFmtId="0" fontId="23" fillId="35" borderId="243" xfId="0" applyFont="1" applyFill="1" applyBorder="1">
      <alignment vertical="center"/>
    </xf>
    <xf numFmtId="0" fontId="0" fillId="35" borderId="62" xfId="0" applyFill="1" applyBorder="1">
      <alignment vertical="center"/>
    </xf>
    <xf numFmtId="0" fontId="23" fillId="35" borderId="62" xfId="0" applyFont="1" applyFill="1" applyBorder="1">
      <alignment vertical="center"/>
    </xf>
    <xf numFmtId="0" fontId="0" fillId="35" borderId="245" xfId="0" applyFill="1" applyBorder="1">
      <alignment vertical="center"/>
    </xf>
    <xf numFmtId="56" fontId="0" fillId="0" borderId="67" xfId="0" applyNumberFormat="1" applyBorder="1" applyAlignment="1">
      <alignment horizontal="center" vertical="center"/>
    </xf>
    <xf numFmtId="56" fontId="0" fillId="0" borderId="189" xfId="0" applyNumberFormat="1" applyBorder="1" applyAlignment="1">
      <alignment horizontal="center" vertical="center"/>
    </xf>
    <xf numFmtId="56" fontId="0" fillId="0" borderId="67" xfId="0" applyNumberFormat="1" applyBorder="1">
      <alignment vertical="center"/>
    </xf>
    <xf numFmtId="56" fontId="0" fillId="0" borderId="189" xfId="0" applyNumberFormat="1" applyBorder="1">
      <alignment vertical="center"/>
    </xf>
    <xf numFmtId="0" fontId="0" fillId="38" borderId="63" xfId="0" applyFill="1" applyBorder="1" applyAlignment="1">
      <alignment horizontal="center" vertical="center"/>
    </xf>
    <xf numFmtId="0" fontId="0" fillId="38" borderId="138" xfId="0" applyFill="1" applyBorder="1" applyAlignment="1">
      <alignment horizontal="center" vertical="center"/>
    </xf>
    <xf numFmtId="0" fontId="23" fillId="35" borderId="243" xfId="0" applyFont="1" applyFill="1" applyBorder="1" applyAlignment="1">
      <alignment horizontal="center" vertical="center"/>
    </xf>
    <xf numFmtId="0" fontId="80" fillId="35" borderId="62" xfId="0" applyFont="1" applyFill="1" applyBorder="1" applyAlignment="1">
      <alignment horizontal="center" vertical="center"/>
    </xf>
    <xf numFmtId="0" fontId="0" fillId="35" borderId="62" xfId="0" applyFill="1" applyBorder="1" applyAlignment="1">
      <alignment horizontal="center" vertical="center"/>
    </xf>
    <xf numFmtId="0" fontId="23" fillId="35" borderId="62" xfId="0" applyFont="1" applyFill="1" applyBorder="1" applyAlignment="1">
      <alignment horizontal="center" vertical="center"/>
    </xf>
    <xf numFmtId="0" fontId="0" fillId="35" borderId="245" xfId="0" applyFill="1" applyBorder="1" applyAlignment="1">
      <alignment horizontal="center" vertical="center"/>
    </xf>
    <xf numFmtId="0" fontId="0" fillId="29" borderId="245" xfId="0" applyFill="1" applyBorder="1" applyAlignment="1">
      <alignment horizontal="center" vertical="center"/>
    </xf>
    <xf numFmtId="0" fontId="23" fillId="0" borderId="62" xfId="0" applyFont="1" applyBorder="1" applyAlignment="1">
      <alignment horizontal="left" vertical="center" wrapText="1"/>
    </xf>
    <xf numFmtId="0" fontId="23" fillId="0" borderId="62" xfId="0" applyFont="1" applyBorder="1" applyAlignment="1">
      <alignment vertical="center" wrapText="1"/>
    </xf>
    <xf numFmtId="0" fontId="0" fillId="0" borderId="62" xfId="0" applyBorder="1" applyAlignment="1">
      <alignment horizontal="center" vertical="center" wrapText="1"/>
    </xf>
    <xf numFmtId="0" fontId="0" fillId="0" borderId="62" xfId="0" applyBorder="1" applyAlignment="1">
      <alignment horizontal="center" vertical="center" shrinkToFit="1"/>
    </xf>
    <xf numFmtId="0" fontId="0" fillId="0" borderId="62" xfId="0" applyBorder="1" applyAlignment="1">
      <alignment vertical="center" shrinkToFit="1"/>
    </xf>
    <xf numFmtId="0" fontId="0" fillId="0" borderId="245" xfId="0" applyBorder="1" applyAlignment="1">
      <alignment vertical="center" shrinkToFit="1"/>
    </xf>
    <xf numFmtId="0" fontId="57" fillId="37" borderId="243" xfId="0" applyFont="1" applyFill="1" applyBorder="1" applyAlignment="1">
      <alignment horizontal="center" vertical="center"/>
    </xf>
    <xf numFmtId="0" fontId="0" fillId="37" borderId="62" xfId="0" applyFill="1" applyBorder="1" applyAlignment="1">
      <alignment horizontal="center" vertical="center"/>
    </xf>
    <xf numFmtId="0" fontId="57" fillId="37" borderId="62" xfId="0" applyFont="1" applyFill="1" applyBorder="1" applyAlignment="1">
      <alignment horizontal="center" vertical="center"/>
    </xf>
    <xf numFmtId="0" fontId="0" fillId="37" borderId="245" xfId="0" applyFill="1" applyBorder="1" applyAlignment="1">
      <alignment horizontal="center" vertical="center"/>
    </xf>
    <xf numFmtId="0" fontId="57" fillId="29" borderId="243" xfId="0" applyFont="1" applyFill="1" applyBorder="1" applyAlignment="1">
      <alignment horizontal="center" vertical="center"/>
    </xf>
    <xf numFmtId="0" fontId="23" fillId="0" borderId="95" xfId="0" applyFont="1" applyBorder="1" applyAlignment="1">
      <alignment horizontal="left" vertical="center" wrapText="1"/>
    </xf>
    <xf numFmtId="0" fontId="23" fillId="0" borderId="95" xfId="0" applyFont="1" applyBorder="1" applyAlignment="1">
      <alignment vertical="center" wrapText="1"/>
    </xf>
    <xf numFmtId="0" fontId="0" fillId="0" borderId="95" xfId="0" applyBorder="1" applyAlignment="1">
      <alignment horizontal="center" vertical="center" wrapText="1"/>
    </xf>
    <xf numFmtId="0" fontId="0" fillId="0" borderId="95" xfId="0" applyBorder="1" applyAlignment="1">
      <alignment horizontal="center" vertical="center" shrinkToFit="1"/>
    </xf>
    <xf numFmtId="0" fontId="0" fillId="0" borderId="95" xfId="0" applyBorder="1" applyAlignment="1">
      <alignment vertical="center" shrinkToFit="1"/>
    </xf>
    <xf numFmtId="0" fontId="0" fillId="0" borderId="137" xfId="0" applyBorder="1" applyAlignment="1">
      <alignment vertical="center" shrinkToFit="1"/>
    </xf>
    <xf numFmtId="0" fontId="57" fillId="37" borderId="203" xfId="0" applyFont="1" applyFill="1" applyBorder="1" applyAlignment="1">
      <alignment horizontal="center" vertical="center"/>
    </xf>
    <xf numFmtId="0" fontId="57" fillId="37" borderId="95" xfId="0" applyFont="1" applyFill="1" applyBorder="1" applyAlignment="1">
      <alignment horizontal="center" vertical="center"/>
    </xf>
    <xf numFmtId="0" fontId="23" fillId="0" borderId="62" xfId="0" applyFont="1" applyBorder="1" applyAlignment="1">
      <alignment horizontal="justify" vertical="center" wrapText="1"/>
    </xf>
    <xf numFmtId="0" fontId="0" fillId="29" borderId="63" xfId="0" applyFill="1" applyBorder="1" applyAlignment="1">
      <alignment horizontal="center" vertical="center"/>
    </xf>
    <xf numFmtId="0" fontId="0" fillId="29" borderId="138" xfId="0" applyFill="1" applyBorder="1" applyAlignment="1">
      <alignment horizontal="center" vertical="center"/>
    </xf>
    <xf numFmtId="0" fontId="44" fillId="24" borderId="0" xfId="0" applyFont="1" applyFill="1" applyAlignment="1">
      <alignment horizontal="left" vertical="center" wrapText="1"/>
    </xf>
    <xf numFmtId="0" fontId="85" fillId="24" borderId="0" xfId="0" applyFont="1" applyFill="1" applyAlignment="1">
      <alignment horizontal="left" vertical="center" wrapText="1"/>
    </xf>
    <xf numFmtId="0" fontId="0" fillId="38" borderId="95" xfId="0" applyFill="1" applyBorder="1" applyAlignment="1">
      <alignment horizontal="center" vertical="center"/>
    </xf>
    <xf numFmtId="0" fontId="0" fillId="38" borderId="137" xfId="0" applyFill="1" applyBorder="1" applyAlignment="1">
      <alignment horizontal="center" vertical="center"/>
    </xf>
    <xf numFmtId="0" fontId="0" fillId="35" borderId="243" xfId="0" applyFill="1" applyBorder="1">
      <alignment vertical="center"/>
    </xf>
    <xf numFmtId="0" fontId="44" fillId="0" borderId="63" xfId="0" applyFont="1" applyBorder="1" applyAlignment="1">
      <alignment horizontal="justify" vertical="center" wrapText="1"/>
    </xf>
    <xf numFmtId="0" fontId="44" fillId="0" borderId="63" xfId="0" applyFont="1" applyBorder="1" applyAlignment="1">
      <alignment vertical="center" wrapText="1"/>
    </xf>
    <xf numFmtId="0" fontId="0" fillId="0" borderId="63" xfId="0" applyBorder="1" applyAlignment="1">
      <alignment horizontal="center" vertical="center" wrapText="1"/>
    </xf>
    <xf numFmtId="0" fontId="0" fillId="0" borderId="63" xfId="0" applyBorder="1" applyAlignment="1">
      <alignment horizontal="center" vertical="center" shrinkToFit="1"/>
    </xf>
    <xf numFmtId="0" fontId="0" fillId="0" borderId="63" xfId="0" applyBorder="1" applyAlignment="1">
      <alignment vertical="center" shrinkToFit="1"/>
    </xf>
    <xf numFmtId="0" fontId="0" fillId="0" borderId="138" xfId="0" applyBorder="1" applyAlignment="1">
      <alignment vertical="center" shrinkToFit="1"/>
    </xf>
    <xf numFmtId="0" fontId="57" fillId="37" borderId="242" xfId="0" applyFont="1" applyFill="1" applyBorder="1" applyAlignment="1">
      <alignment horizontal="center" vertical="center"/>
    </xf>
    <xf numFmtId="0" fontId="0" fillId="37" borderId="63" xfId="0" applyFill="1" applyBorder="1" applyAlignment="1">
      <alignment horizontal="center" vertical="center"/>
    </xf>
    <xf numFmtId="0" fontId="57" fillId="37" borderId="63" xfId="0" applyFont="1" applyFill="1" applyBorder="1" applyAlignment="1">
      <alignment horizontal="center" vertical="center"/>
    </xf>
    <xf numFmtId="0" fontId="0" fillId="37" borderId="138" xfId="0" applyFill="1" applyBorder="1" applyAlignment="1">
      <alignment horizontal="center" vertical="center"/>
    </xf>
    <xf numFmtId="0" fontId="57" fillId="29" borderId="242" xfId="0" applyFont="1" applyFill="1" applyBorder="1" applyAlignment="1">
      <alignment horizontal="center" vertical="center"/>
    </xf>
    <xf numFmtId="0" fontId="0" fillId="0" borderId="63" xfId="0" applyBorder="1" applyAlignment="1">
      <alignment horizontal="center" vertical="center"/>
    </xf>
    <xf numFmtId="0" fontId="0" fillId="35" borderId="63" xfId="0" applyFill="1" applyBorder="1" applyAlignment="1">
      <alignment horizontal="center" vertical="center"/>
    </xf>
    <xf numFmtId="0" fontId="0" fillId="35" borderId="138" xfId="0" applyFill="1" applyBorder="1" applyAlignment="1">
      <alignment horizontal="center" vertical="center"/>
    </xf>
    <xf numFmtId="0" fontId="23" fillId="0" borderId="95" xfId="0" applyFont="1" applyBorder="1">
      <alignment vertical="center"/>
    </xf>
    <xf numFmtId="0" fontId="0" fillId="0" borderId="95" xfId="0" applyBorder="1" applyAlignment="1">
      <alignment horizontal="center" vertical="center"/>
    </xf>
    <xf numFmtId="0" fontId="0" fillId="0" borderId="137" xfId="0" applyBorder="1" applyAlignment="1">
      <alignment horizontal="center" vertical="center"/>
    </xf>
    <xf numFmtId="0" fontId="57" fillId="29" borderId="203" xfId="0" applyFont="1" applyFill="1" applyBorder="1" applyAlignment="1">
      <alignment horizontal="center" vertical="center"/>
    </xf>
    <xf numFmtId="0" fontId="0" fillId="29" borderId="95" xfId="0" applyFill="1" applyBorder="1" applyAlignment="1">
      <alignment horizontal="center" vertical="center"/>
    </xf>
    <xf numFmtId="0" fontId="0" fillId="29" borderId="137" xfId="0" applyFill="1" applyBorder="1" applyAlignment="1">
      <alignment horizontal="center" vertical="center"/>
    </xf>
    <xf numFmtId="0" fontId="44" fillId="38" borderId="63" xfId="0" applyFont="1" applyFill="1" applyBorder="1" applyAlignment="1">
      <alignment horizontal="center" vertical="center"/>
    </xf>
    <xf numFmtId="0" fontId="44" fillId="38" borderId="138" xfId="0" applyFont="1" applyFill="1" applyBorder="1" applyAlignment="1">
      <alignment horizontal="center" vertical="center"/>
    </xf>
    <xf numFmtId="0" fontId="80" fillId="35" borderId="242" xfId="0" applyFont="1" applyFill="1" applyBorder="1" applyAlignment="1">
      <alignment horizontal="center" vertical="center"/>
    </xf>
    <xf numFmtId="0" fontId="80" fillId="35" borderId="63" xfId="0" applyFont="1" applyFill="1" applyBorder="1" applyAlignment="1">
      <alignment horizontal="center" vertical="center"/>
    </xf>
    <xf numFmtId="0" fontId="44" fillId="0" borderId="28" xfId="0" applyFont="1" applyBorder="1" applyAlignment="1">
      <alignment horizontal="left" vertical="center" wrapText="1"/>
    </xf>
    <xf numFmtId="0" fontId="44" fillId="0" borderId="52" xfId="0" applyFont="1" applyBorder="1" applyAlignment="1">
      <alignment horizontal="left" vertical="center" wrapText="1"/>
    </xf>
    <xf numFmtId="0" fontId="44" fillId="0" borderId="108" xfId="0" applyFont="1" applyBorder="1" applyAlignment="1">
      <alignment horizontal="left" vertical="center" wrapText="1"/>
    </xf>
    <xf numFmtId="0" fontId="44" fillId="0" borderId="29" xfId="0" applyFont="1" applyBorder="1" applyAlignment="1">
      <alignment horizontal="left" vertical="center" wrapText="1"/>
    </xf>
    <xf numFmtId="0" fontId="44" fillId="0" borderId="55" xfId="0" applyFont="1" applyBorder="1" applyAlignment="1">
      <alignment horizontal="left" vertical="center" wrapText="1"/>
    </xf>
    <xf numFmtId="0" fontId="44" fillId="0" borderId="78" xfId="0" applyFont="1" applyBorder="1" applyAlignment="1">
      <alignment horizontal="left" vertical="center" wrapText="1"/>
    </xf>
    <xf numFmtId="0" fontId="0" fillId="0" borderId="28" xfId="0" applyBorder="1" applyAlignment="1">
      <alignment horizontal="center" vertical="center" wrapText="1"/>
    </xf>
    <xf numFmtId="0" fontId="0" fillId="0" borderId="108" xfId="0" applyBorder="1" applyAlignment="1">
      <alignment horizontal="center" vertical="center" wrapText="1"/>
    </xf>
    <xf numFmtId="0" fontId="0" fillId="0" borderId="29" xfId="0" applyBorder="1" applyAlignment="1">
      <alignment horizontal="center" vertical="center" wrapText="1"/>
    </xf>
    <xf numFmtId="0" fontId="0" fillId="0" borderId="78" xfId="0" applyBorder="1" applyAlignment="1">
      <alignment horizontal="center" vertical="center" wrapText="1"/>
    </xf>
    <xf numFmtId="0" fontId="0" fillId="0" borderId="28" xfId="0" applyBorder="1" applyAlignment="1">
      <alignment horizontal="center" vertical="center"/>
    </xf>
    <xf numFmtId="0" fontId="0" fillId="0" borderId="118" xfId="0" applyBorder="1" applyAlignment="1">
      <alignment horizontal="center" vertical="center"/>
    </xf>
    <xf numFmtId="0" fontId="0" fillId="0" borderId="159" xfId="0" applyBorder="1" applyAlignment="1">
      <alignment horizontal="center" vertical="center"/>
    </xf>
    <xf numFmtId="0" fontId="57" fillId="37" borderId="25" xfId="0" applyFont="1" applyFill="1" applyBorder="1" applyAlignment="1">
      <alignment horizontal="center" vertical="center"/>
    </xf>
    <xf numFmtId="0" fontId="57" fillId="37" borderId="52" xfId="0" applyFont="1" applyFill="1" applyBorder="1" applyAlignment="1">
      <alignment horizontal="center" vertical="center"/>
    </xf>
    <xf numFmtId="0" fontId="57" fillId="37" borderId="108" xfId="0" applyFont="1" applyFill="1" applyBorder="1" applyAlignment="1">
      <alignment horizontal="center" vertical="center"/>
    </xf>
    <xf numFmtId="0" fontId="57" fillId="37" borderId="26" xfId="0" applyFont="1" applyFill="1" applyBorder="1" applyAlignment="1">
      <alignment horizontal="center" vertical="center"/>
    </xf>
    <xf numFmtId="0" fontId="57" fillId="37" borderId="55" xfId="0" applyFont="1" applyFill="1" applyBorder="1" applyAlignment="1">
      <alignment horizontal="center" vertical="center"/>
    </xf>
    <xf numFmtId="0" fontId="57" fillId="37" borderId="78" xfId="0" applyFont="1" applyFill="1" applyBorder="1" applyAlignment="1">
      <alignment horizontal="center" vertical="center"/>
    </xf>
    <xf numFmtId="0" fontId="57" fillId="37" borderId="28" xfId="0" applyFont="1" applyFill="1" applyBorder="1" applyAlignment="1">
      <alignment horizontal="center" vertical="center"/>
    </xf>
    <xf numFmtId="0" fontId="57" fillId="37" borderId="118" xfId="0" applyFont="1" applyFill="1" applyBorder="1" applyAlignment="1">
      <alignment horizontal="center" vertical="center"/>
    </xf>
    <xf numFmtId="0" fontId="57" fillId="37" borderId="29" xfId="0" applyFont="1" applyFill="1" applyBorder="1" applyAlignment="1">
      <alignment horizontal="center" vertical="center"/>
    </xf>
    <xf numFmtId="0" fontId="57" fillId="37" borderId="159" xfId="0" applyFont="1" applyFill="1" applyBorder="1" applyAlignment="1">
      <alignment horizontal="center" vertical="center"/>
    </xf>
    <xf numFmtId="0" fontId="57" fillId="29" borderId="25" xfId="0" applyFont="1" applyFill="1" applyBorder="1" applyAlignment="1">
      <alignment horizontal="center" vertical="center"/>
    </xf>
    <xf numFmtId="0" fontId="57" fillId="29" borderId="52" xfId="0" applyFont="1" applyFill="1" applyBorder="1" applyAlignment="1">
      <alignment horizontal="center" vertical="center"/>
    </xf>
    <xf numFmtId="0" fontId="57" fillId="29" borderId="108" xfId="0" applyFont="1" applyFill="1" applyBorder="1" applyAlignment="1">
      <alignment horizontal="center" vertical="center"/>
    </xf>
    <xf numFmtId="0" fontId="57" fillId="29" borderId="26" xfId="0" applyFont="1" applyFill="1" applyBorder="1" applyAlignment="1">
      <alignment horizontal="center" vertical="center"/>
    </xf>
    <xf numFmtId="0" fontId="57" fillId="29" borderId="55" xfId="0" applyFont="1" applyFill="1" applyBorder="1" applyAlignment="1">
      <alignment horizontal="center" vertical="center"/>
    </xf>
    <xf numFmtId="0" fontId="57" fillId="29" borderId="78" xfId="0" applyFont="1" applyFill="1" applyBorder="1" applyAlignment="1">
      <alignment horizontal="center" vertical="center"/>
    </xf>
    <xf numFmtId="0" fontId="0" fillId="29" borderId="28" xfId="0" applyFill="1" applyBorder="1">
      <alignment vertical="center"/>
    </xf>
    <xf numFmtId="0" fontId="0" fillId="29" borderId="108" xfId="0" applyFill="1" applyBorder="1">
      <alignment vertical="center"/>
    </xf>
    <xf numFmtId="0" fontId="0" fillId="29" borderId="78" xfId="0" applyFill="1" applyBorder="1">
      <alignment vertical="center"/>
    </xf>
    <xf numFmtId="0" fontId="0" fillId="29" borderId="28" xfId="0" applyFill="1" applyBorder="1" applyAlignment="1">
      <alignment horizontal="center" vertical="center"/>
    </xf>
    <xf numFmtId="0" fontId="0" fillId="29" borderId="52" xfId="0" applyFill="1" applyBorder="1" applyAlignment="1">
      <alignment horizontal="center" vertical="center"/>
    </xf>
    <xf numFmtId="0" fontId="0" fillId="29" borderId="108" xfId="0" applyFill="1" applyBorder="1" applyAlignment="1">
      <alignment horizontal="center" vertical="center"/>
    </xf>
    <xf numFmtId="0" fontId="0" fillId="29" borderId="29" xfId="0" applyFill="1" applyBorder="1" applyAlignment="1">
      <alignment horizontal="center" vertical="center"/>
    </xf>
    <xf numFmtId="0" fontId="0" fillId="29" borderId="55" xfId="0" applyFill="1" applyBorder="1" applyAlignment="1">
      <alignment horizontal="center" vertical="center"/>
    </xf>
    <xf numFmtId="0" fontId="0" fillId="29" borderId="78" xfId="0" applyFill="1" applyBorder="1" applyAlignment="1">
      <alignment horizontal="center" vertical="center"/>
    </xf>
    <xf numFmtId="0" fontId="0" fillId="29" borderId="118" xfId="0" applyFill="1" applyBorder="1" applyAlignment="1">
      <alignment horizontal="center" vertical="center"/>
    </xf>
    <xf numFmtId="0" fontId="0" fillId="29" borderId="159" xfId="0" applyFill="1" applyBorder="1" applyAlignment="1">
      <alignment horizontal="center" vertical="center"/>
    </xf>
    <xf numFmtId="0" fontId="23" fillId="0" borderId="62" xfId="0" applyFont="1" applyBorder="1">
      <alignment vertical="center"/>
    </xf>
    <xf numFmtId="0" fontId="0" fillId="0" borderId="245" xfId="0" applyBorder="1" applyAlignment="1">
      <alignment horizontal="center" vertical="center"/>
    </xf>
    <xf numFmtId="0" fontId="44" fillId="0" borderId="63" xfId="0" applyFont="1" applyBorder="1" applyAlignment="1">
      <alignment horizontal="left" vertical="center" wrapText="1"/>
    </xf>
    <xf numFmtId="0" fontId="44" fillId="0" borderId="63" xfId="0" applyFont="1" applyBorder="1">
      <alignment vertical="center"/>
    </xf>
    <xf numFmtId="0" fontId="0" fillId="0" borderId="138" xfId="0" applyBorder="1" applyAlignment="1">
      <alignment horizontal="center" vertical="center"/>
    </xf>
    <xf numFmtId="0" fontId="84" fillId="37" borderId="0" xfId="0" applyFont="1" applyFill="1">
      <alignment vertical="center"/>
    </xf>
    <xf numFmtId="0" fontId="33" fillId="37" borderId="0" xfId="0" applyFont="1" applyFill="1">
      <alignment vertical="center"/>
    </xf>
    <xf numFmtId="0" fontId="44" fillId="37" borderId="0" xfId="0" applyFont="1" applyFill="1">
      <alignment vertical="center"/>
    </xf>
    <xf numFmtId="0" fontId="26" fillId="24" borderId="0" xfId="0" applyFont="1" applyFill="1" applyAlignment="1">
      <alignment horizontal="right" vertical="center" wrapText="1"/>
    </xf>
    <xf numFmtId="0" fontId="26" fillId="24" borderId="0" xfId="0" applyFont="1" applyFill="1" applyAlignment="1">
      <alignment vertical="center" wrapText="1"/>
    </xf>
    <xf numFmtId="0" fontId="83" fillId="0" borderId="0" xfId="0" applyFont="1" applyAlignment="1">
      <alignment horizontal="left" vertical="center"/>
    </xf>
    <xf numFmtId="0" fontId="44" fillId="38" borderId="203" xfId="0" applyFont="1" applyFill="1" applyBorder="1" applyAlignment="1">
      <alignment horizontal="center" vertical="center"/>
    </xf>
    <xf numFmtId="0" fontId="44" fillId="38" borderId="95" xfId="0" applyFont="1" applyFill="1" applyBorder="1" applyAlignment="1">
      <alignment horizontal="center" vertical="center"/>
    </xf>
    <xf numFmtId="0" fontId="44" fillId="38" borderId="242" xfId="0" applyFont="1" applyFill="1" applyBorder="1" applyAlignment="1">
      <alignment horizontal="center" vertical="center"/>
    </xf>
    <xf numFmtId="0" fontId="37" fillId="37" borderId="243" xfId="0" applyFont="1" applyFill="1" applyBorder="1" applyAlignment="1">
      <alignment vertical="center" wrapText="1"/>
    </xf>
    <xf numFmtId="0" fontId="0" fillId="37" borderId="62" xfId="0" applyFill="1" applyBorder="1" applyAlignment="1">
      <alignment vertical="center" wrapText="1"/>
    </xf>
    <xf numFmtId="0" fontId="0" fillId="37" borderId="242" xfId="0" applyFill="1" applyBorder="1" applyAlignment="1">
      <alignment vertical="center" wrapText="1"/>
    </xf>
    <xf numFmtId="0" fontId="0" fillId="37" borderId="63" xfId="0" applyFill="1" applyBorder="1" applyAlignment="1">
      <alignment vertical="center" wrapText="1"/>
    </xf>
    <xf numFmtId="0" fontId="37" fillId="37" borderId="62" xfId="0" applyFont="1" applyFill="1" applyBorder="1" applyAlignment="1">
      <alignment vertical="center" wrapText="1"/>
    </xf>
    <xf numFmtId="0" fontId="0" fillId="37" borderId="245" xfId="0" applyFill="1" applyBorder="1" applyAlignment="1">
      <alignment vertical="center" wrapText="1"/>
    </xf>
    <xf numFmtId="0" fontId="0" fillId="37" borderId="138" xfId="0" applyFill="1" applyBorder="1" applyAlignment="1">
      <alignment vertical="center" wrapText="1"/>
    </xf>
    <xf numFmtId="0" fontId="86" fillId="24" borderId="0" xfId="0" applyFont="1" applyFill="1" applyAlignment="1">
      <alignment vertical="center" wrapText="1"/>
    </xf>
    <xf numFmtId="0" fontId="86" fillId="24" borderId="0" xfId="0" applyFont="1" applyFill="1">
      <alignment vertical="center"/>
    </xf>
    <xf numFmtId="0" fontId="86" fillId="24" borderId="13" xfId="0" applyFont="1" applyFill="1" applyBorder="1">
      <alignment vertical="center"/>
    </xf>
    <xf numFmtId="0" fontId="44" fillId="30" borderId="204" xfId="0" applyFont="1" applyFill="1" applyBorder="1" applyAlignment="1">
      <alignment horizontal="center" vertical="center"/>
    </xf>
    <xf numFmtId="0" fontId="44" fillId="30" borderId="205" xfId="0" applyFont="1" applyFill="1" applyBorder="1" applyAlignment="1">
      <alignment horizontal="center" vertical="center"/>
    </xf>
    <xf numFmtId="0" fontId="0" fillId="24" borderId="74" xfId="0" applyFill="1" applyBorder="1" applyAlignment="1">
      <alignment horizontal="center" vertical="center" wrapText="1"/>
    </xf>
    <xf numFmtId="0" fontId="0" fillId="24" borderId="244" xfId="0" applyFill="1" applyBorder="1" applyAlignment="1">
      <alignment horizontal="center" vertical="center" wrapText="1"/>
    </xf>
    <xf numFmtId="0" fontId="0" fillId="0" borderId="121" xfId="0" applyBorder="1">
      <alignment vertical="center"/>
    </xf>
    <xf numFmtId="0" fontId="0" fillId="0" borderId="112" xfId="0" applyBorder="1" applyAlignment="1">
      <alignment horizontal="center" vertical="center"/>
    </xf>
    <xf numFmtId="0" fontId="0" fillId="0" borderId="121" xfId="0" applyBorder="1" applyAlignment="1">
      <alignment horizontal="center" vertical="center"/>
    </xf>
    <xf numFmtId="0" fontId="83" fillId="24" borderId="0" xfId="0" applyFont="1" applyFill="1" applyAlignment="1">
      <alignment horizontal="left" vertical="center" wrapText="1"/>
    </xf>
    <xf numFmtId="0" fontId="89" fillId="24" borderId="0" xfId="0" applyFont="1" applyFill="1" applyAlignment="1">
      <alignment vertical="center" wrapText="1"/>
    </xf>
    <xf numFmtId="0" fontId="83" fillId="24" borderId="0" xfId="0" applyFont="1" applyFill="1" applyAlignment="1">
      <alignment vertical="center" wrapText="1"/>
    </xf>
    <xf numFmtId="0" fontId="83" fillId="37" borderId="0" xfId="0" applyFont="1" applyFill="1" applyAlignment="1">
      <alignment vertical="center" wrapText="1"/>
    </xf>
    <xf numFmtId="0" fontId="89" fillId="37" borderId="0" xfId="0" applyFont="1" applyFill="1">
      <alignment vertical="center"/>
    </xf>
    <xf numFmtId="0" fontId="89" fillId="37" borderId="0" xfId="0" applyFont="1" applyFill="1" applyAlignment="1">
      <alignment vertical="center" wrapText="1"/>
    </xf>
    <xf numFmtId="0" fontId="76" fillId="37" borderId="0" xfId="0" applyFont="1" applyFill="1">
      <alignment vertical="center"/>
    </xf>
    <xf numFmtId="0" fontId="76" fillId="37" borderId="0" xfId="0" applyFont="1" applyFill="1" applyAlignment="1">
      <alignment vertical="center" wrapText="1"/>
    </xf>
    <xf numFmtId="0" fontId="83" fillId="35" borderId="0" xfId="0" applyFont="1" applyFill="1" applyAlignment="1">
      <alignment vertical="center" wrapText="1"/>
    </xf>
    <xf numFmtId="0" fontId="86" fillId="35" borderId="0" xfId="0" applyFont="1" applyFill="1" applyAlignment="1">
      <alignment horizontal="right" vertical="center" wrapText="1"/>
    </xf>
    <xf numFmtId="0" fontId="86" fillId="35" borderId="0" xfId="0" applyFont="1" applyFill="1" applyAlignment="1">
      <alignment horizontal="right" vertical="center"/>
    </xf>
    <xf numFmtId="0" fontId="86" fillId="35" borderId="0" xfId="0" applyFont="1" applyFill="1" applyAlignment="1">
      <alignment vertical="center" wrapText="1"/>
    </xf>
    <xf numFmtId="0" fontId="90" fillId="35" borderId="0" xfId="0" applyFont="1" applyFill="1" applyAlignment="1">
      <alignment vertical="center" wrapText="1"/>
    </xf>
    <xf numFmtId="0" fontId="76" fillId="24" borderId="0" xfId="0" applyFont="1" applyFill="1">
      <alignment vertical="center"/>
    </xf>
    <xf numFmtId="0" fontId="89" fillId="0" borderId="0" xfId="0" applyFont="1">
      <alignment vertical="center"/>
    </xf>
    <xf numFmtId="0" fontId="60" fillId="0" borderId="0" xfId="0" applyFont="1" applyAlignment="1">
      <alignment vertical="center" wrapText="1"/>
    </xf>
    <xf numFmtId="0" fontId="84" fillId="24" borderId="39" xfId="0" applyFont="1" applyFill="1" applyBorder="1" applyAlignment="1">
      <alignment horizontal="center" vertical="center" wrapText="1"/>
    </xf>
    <xf numFmtId="0" fontId="84" fillId="24" borderId="53" xfId="0" applyFont="1" applyFill="1" applyBorder="1" applyAlignment="1">
      <alignment vertical="center" wrapText="1"/>
    </xf>
    <xf numFmtId="0" fontId="84" fillId="24" borderId="75" xfId="0" applyFont="1" applyFill="1" applyBorder="1" applyAlignment="1">
      <alignment vertical="center" wrapText="1"/>
    </xf>
    <xf numFmtId="56" fontId="0" fillId="0" borderId="82" xfId="0" applyNumberFormat="1" applyBorder="1">
      <alignment vertical="center"/>
    </xf>
    <xf numFmtId="49" fontId="44" fillId="0" borderId="67" xfId="0" applyNumberFormat="1" applyFont="1" applyBorder="1" applyAlignment="1">
      <alignment horizontal="center" vertical="center"/>
    </xf>
    <xf numFmtId="49" fontId="44" fillId="0" borderId="189" xfId="0" applyNumberFormat="1" applyFont="1" applyBorder="1" applyAlignment="1">
      <alignment horizontal="center" vertical="center"/>
    </xf>
    <xf numFmtId="0" fontId="23" fillId="0" borderId="84" xfId="0" applyFont="1" applyBorder="1" applyAlignment="1">
      <alignment vertical="center" wrapText="1"/>
    </xf>
    <xf numFmtId="0" fontId="0" fillId="0" borderId="137" xfId="0" applyBorder="1" applyAlignment="1">
      <alignment horizontal="center" vertical="center" wrapText="1"/>
    </xf>
    <xf numFmtId="0" fontId="0" fillId="0" borderId="246" xfId="0" applyBorder="1" applyAlignment="1">
      <alignment horizontal="center" vertical="center" wrapText="1"/>
    </xf>
    <xf numFmtId="0" fontId="33" fillId="37" borderId="203" xfId="0" applyFont="1" applyFill="1" applyBorder="1" applyAlignment="1">
      <alignment horizontal="center" vertical="center"/>
    </xf>
    <xf numFmtId="0" fontId="37" fillId="37" borderId="95" xfId="0" applyFont="1" applyFill="1" applyBorder="1" applyAlignment="1">
      <alignment horizontal="center" vertical="center"/>
    </xf>
    <xf numFmtId="0" fontId="33" fillId="37" borderId="95" xfId="0" applyFont="1" applyFill="1" applyBorder="1" applyAlignment="1">
      <alignment horizontal="center" vertical="center"/>
    </xf>
    <xf numFmtId="0" fontId="37" fillId="37" borderId="137" xfId="0" applyFont="1" applyFill="1" applyBorder="1" applyAlignment="1">
      <alignment horizontal="center" vertical="center"/>
    </xf>
    <xf numFmtId="0" fontId="33" fillId="29" borderId="243" xfId="0" applyFont="1" applyFill="1" applyBorder="1" applyAlignment="1">
      <alignment horizontal="center" vertical="center"/>
    </xf>
    <xf numFmtId="0" fontId="37" fillId="29" borderId="62" xfId="0" applyFont="1" applyFill="1" applyBorder="1" applyAlignment="1">
      <alignment horizontal="center" vertical="center"/>
    </xf>
    <xf numFmtId="0" fontId="37" fillId="29" borderId="245" xfId="0" applyFont="1" applyFill="1" applyBorder="1" applyAlignment="1">
      <alignment horizontal="center" vertical="center"/>
    </xf>
    <xf numFmtId="0" fontId="23" fillId="0" borderId="39" xfId="0" applyFont="1" applyBorder="1" applyAlignment="1">
      <alignment vertical="center" wrapText="1"/>
    </xf>
    <xf numFmtId="0" fontId="0" fillId="0" borderId="245" xfId="0" applyBorder="1" applyAlignment="1">
      <alignment horizontal="center" vertical="center" wrapText="1"/>
    </xf>
    <xf numFmtId="0" fontId="0" fillId="0" borderId="247" xfId="0" applyBorder="1" applyAlignment="1">
      <alignment horizontal="center" vertical="center" wrapText="1"/>
    </xf>
    <xf numFmtId="0" fontId="33" fillId="37" borderId="243" xfId="0" applyFont="1" applyFill="1" applyBorder="1" applyAlignment="1">
      <alignment horizontal="center" vertical="center"/>
    </xf>
    <xf numFmtId="0" fontId="37" fillId="37" borderId="62" xfId="0" applyFont="1" applyFill="1" applyBorder="1" applyAlignment="1">
      <alignment horizontal="center" vertical="center"/>
    </xf>
    <xf numFmtId="0" fontId="33" fillId="37" borderId="62" xfId="0" applyFont="1" applyFill="1" applyBorder="1" applyAlignment="1">
      <alignment horizontal="center" vertical="center"/>
    </xf>
    <xf numFmtId="0" fontId="37" fillId="37" borderId="245" xfId="0" applyFont="1" applyFill="1" applyBorder="1" applyAlignment="1">
      <alignment horizontal="center" vertical="center"/>
    </xf>
    <xf numFmtId="0" fontId="33" fillId="32" borderId="243" xfId="0" applyFont="1" applyFill="1" applyBorder="1" applyAlignment="1">
      <alignment horizontal="center" vertical="center"/>
    </xf>
    <xf numFmtId="0" fontId="37" fillId="32" borderId="62" xfId="0" applyFont="1" applyFill="1" applyBorder="1" applyAlignment="1">
      <alignment horizontal="center" vertical="center"/>
    </xf>
    <xf numFmtId="0" fontId="0" fillId="32" borderId="62" xfId="0" applyFill="1" applyBorder="1">
      <alignment vertical="center"/>
    </xf>
    <xf numFmtId="0" fontId="37" fillId="32" borderId="245" xfId="0" applyFont="1" applyFill="1" applyBorder="1" applyAlignment="1">
      <alignment horizontal="center" vertical="center"/>
    </xf>
    <xf numFmtId="0" fontId="0" fillId="0" borderId="28" xfId="0" applyBorder="1">
      <alignment vertical="center"/>
    </xf>
    <xf numFmtId="0" fontId="0" fillId="0" borderId="61" xfId="0" applyBorder="1">
      <alignment vertical="center"/>
    </xf>
    <xf numFmtId="0" fontId="0" fillId="0" borderId="108" xfId="0" applyBorder="1">
      <alignment vertical="center"/>
    </xf>
    <xf numFmtId="0" fontId="37" fillId="29" borderId="63" xfId="0" applyFont="1" applyFill="1" applyBorder="1" applyAlignment="1">
      <alignment horizontal="center" vertical="center"/>
    </xf>
    <xf numFmtId="0" fontId="37" fillId="29" borderId="138" xfId="0" applyFont="1" applyFill="1" applyBorder="1" applyAlignment="1">
      <alignment horizontal="center" vertical="center"/>
    </xf>
    <xf numFmtId="0" fontId="87" fillId="24" borderId="0" xfId="0" applyFont="1" applyFill="1" applyAlignment="1">
      <alignment vertical="center" wrapText="1"/>
    </xf>
    <xf numFmtId="0" fontId="92" fillId="24" borderId="0" xfId="0" applyFont="1" applyFill="1" applyAlignment="1">
      <alignment vertical="center" wrapText="1"/>
    </xf>
    <xf numFmtId="0" fontId="83" fillId="37" borderId="0" xfId="0" applyFont="1" applyFill="1">
      <alignment vertical="center"/>
    </xf>
    <xf numFmtId="0" fontId="89" fillId="24" borderId="0" xfId="0" applyFont="1" applyFill="1">
      <alignment vertical="center"/>
    </xf>
    <xf numFmtId="0" fontId="90" fillId="24" borderId="0" xfId="0" applyFont="1" applyFill="1" applyAlignment="1">
      <alignment vertical="center" wrapText="1"/>
    </xf>
    <xf numFmtId="0" fontId="44" fillId="38" borderId="14"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29"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94" xfId="0" applyBorder="1" applyAlignment="1">
      <alignment horizontal="center" vertical="center" wrapText="1"/>
    </xf>
    <xf numFmtId="0" fontId="0" fillId="38" borderId="191" xfId="0" applyFill="1" applyBorder="1" applyAlignment="1">
      <alignment horizontal="center" vertical="center" wrapText="1"/>
    </xf>
    <xf numFmtId="0" fontId="0" fillId="38" borderId="157" xfId="0" applyFill="1" applyBorder="1" applyAlignment="1">
      <alignment horizontal="center" vertical="center" wrapText="1"/>
    </xf>
    <xf numFmtId="0" fontId="0" fillId="38" borderId="36" xfId="0" applyFill="1" applyBorder="1" applyAlignment="1">
      <alignment horizontal="center" vertical="center" wrapText="1"/>
    </xf>
    <xf numFmtId="0" fontId="0" fillId="38" borderId="162" xfId="0" applyFill="1" applyBorder="1" applyAlignment="1">
      <alignment horizontal="center" vertical="center" wrapText="1"/>
    </xf>
    <xf numFmtId="0" fontId="0" fillId="37" borderId="243" xfId="0" applyFill="1" applyBorder="1" applyAlignment="1">
      <alignment vertical="center" wrapText="1"/>
    </xf>
    <xf numFmtId="0" fontId="23" fillId="30" borderId="17" xfId="0" applyFont="1" applyFill="1" applyBorder="1" applyAlignment="1">
      <alignment horizontal="left" vertical="center"/>
    </xf>
    <xf numFmtId="0" fontId="23" fillId="30" borderId="205" xfId="0" applyFont="1" applyFill="1" applyBorder="1" applyAlignment="1">
      <alignment horizontal="left" vertical="center"/>
    </xf>
    <xf numFmtId="0" fontId="23" fillId="0" borderId="63" xfId="0" applyFont="1" applyBorder="1" applyAlignment="1">
      <alignment horizontal="left" vertical="center" wrapText="1"/>
    </xf>
    <xf numFmtId="0" fontId="23" fillId="0" borderId="63" xfId="0" applyFont="1" applyBorder="1" applyAlignment="1">
      <alignment vertical="center" wrapText="1"/>
    </xf>
    <xf numFmtId="0" fontId="23" fillId="0" borderId="40" xfId="0" applyFont="1" applyBorder="1" applyAlignment="1">
      <alignment vertical="center" wrapText="1"/>
    </xf>
    <xf numFmtId="0" fontId="0" fillId="0" borderId="138" xfId="0" applyBorder="1" applyAlignment="1">
      <alignment horizontal="center" vertical="center" wrapText="1"/>
    </xf>
    <xf numFmtId="0" fontId="0" fillId="0" borderId="248" xfId="0" applyBorder="1" applyAlignment="1">
      <alignment horizontal="center" vertical="center" wrapText="1"/>
    </xf>
    <xf numFmtId="0" fontId="33" fillId="37" borderId="242" xfId="0" applyFont="1" applyFill="1" applyBorder="1" applyAlignment="1">
      <alignment horizontal="center" vertical="center"/>
    </xf>
    <xf numFmtId="0" fontId="37" fillId="37" borderId="63" xfId="0" applyFont="1" applyFill="1" applyBorder="1" applyAlignment="1">
      <alignment horizontal="center" vertical="center"/>
    </xf>
    <xf numFmtId="0" fontId="33" fillId="37" borderId="63" xfId="0" applyFont="1" applyFill="1" applyBorder="1" applyAlignment="1">
      <alignment horizontal="center" vertical="center"/>
    </xf>
    <xf numFmtId="0" fontId="37" fillId="37" borderId="138" xfId="0" applyFont="1" applyFill="1" applyBorder="1" applyAlignment="1">
      <alignment horizontal="center" vertical="center"/>
    </xf>
    <xf numFmtId="0" fontId="33" fillId="29" borderId="242" xfId="0" applyFont="1" applyFill="1" applyBorder="1" applyAlignment="1">
      <alignment horizontal="center" vertical="center"/>
    </xf>
    <xf numFmtId="0" fontId="94" fillId="24" borderId="226" xfId="0" applyFont="1" applyFill="1" applyBorder="1" applyAlignment="1">
      <alignment horizontal="center" vertical="center"/>
    </xf>
    <xf numFmtId="0" fontId="94" fillId="24" borderId="241" xfId="0" applyFont="1" applyFill="1" applyBorder="1" applyAlignment="1">
      <alignment horizontal="center" vertical="center"/>
    </xf>
    <xf numFmtId="0" fontId="0" fillId="24" borderId="0" xfId="0" applyFill="1" applyAlignment="1">
      <alignment horizontal="right" vertical="center"/>
    </xf>
    <xf numFmtId="0" fontId="44" fillId="24" borderId="0" xfId="0" applyFont="1" applyFill="1" applyAlignment="1">
      <alignment horizontal="center" vertical="center" wrapText="1"/>
    </xf>
    <xf numFmtId="0" fontId="11" fillId="24" borderId="0" xfId="0" applyFont="1" applyFill="1" applyAlignment="1">
      <alignment vertical="top" wrapText="1"/>
    </xf>
    <xf numFmtId="0" fontId="6" fillId="24" borderId="0" xfId="29" applyFill="1" applyBorder="1" applyAlignment="1">
      <alignment vertical="center"/>
    </xf>
    <xf numFmtId="0" fontId="6" fillId="24" borderId="0" xfId="29" applyFill="1" applyBorder="1">
      <alignment vertical="center"/>
    </xf>
    <xf numFmtId="0" fontId="81" fillId="24" borderId="0" xfId="42" applyFont="1" applyFill="1">
      <alignment vertical="center"/>
    </xf>
    <xf numFmtId="0" fontId="81" fillId="24" borderId="0" xfId="0" applyFont="1" applyFill="1" applyAlignment="1">
      <alignment horizontal="right" vertical="center"/>
    </xf>
    <xf numFmtId="0" fontId="92" fillId="24" borderId="0" xfId="0" applyFont="1" applyFill="1" applyAlignment="1">
      <alignment horizontal="left" vertical="center" wrapText="1"/>
    </xf>
    <xf numFmtId="0" fontId="88" fillId="24" borderId="0" xfId="0" applyFont="1" applyFill="1" applyAlignment="1">
      <alignment horizontal="left" vertical="center" wrapText="1"/>
    </xf>
    <xf numFmtId="0" fontId="83" fillId="32" borderId="0" xfId="0" applyFont="1" applyFill="1" applyAlignment="1">
      <alignment vertical="center" wrapText="1"/>
    </xf>
    <xf numFmtId="0" fontId="89" fillId="32" borderId="0" xfId="0" applyFont="1" applyFill="1">
      <alignment vertical="center"/>
    </xf>
    <xf numFmtId="0" fontId="92" fillId="32" borderId="0" xfId="0" applyFont="1" applyFill="1" applyAlignment="1">
      <alignment vertical="center" wrapText="1"/>
    </xf>
    <xf numFmtId="0" fontId="88" fillId="32" borderId="249" xfId="0" applyFont="1" applyFill="1" applyBorder="1" applyAlignment="1">
      <alignment vertical="center" wrapText="1"/>
    </xf>
    <xf numFmtId="0" fontId="88" fillId="32" borderId="251" xfId="0" applyFont="1" applyFill="1" applyBorder="1" applyAlignment="1">
      <alignment vertical="center" wrapText="1"/>
    </xf>
    <xf numFmtId="0" fontId="92" fillId="32" borderId="252" xfId="0" applyFont="1" applyFill="1" applyBorder="1" applyAlignment="1">
      <alignment vertical="center" wrapText="1"/>
    </xf>
    <xf numFmtId="0" fontId="0" fillId="32" borderId="251" xfId="0" applyFill="1" applyBorder="1" applyAlignment="1">
      <alignment vertical="center" wrapText="1"/>
    </xf>
    <xf numFmtId="0" fontId="0" fillId="32" borderId="253" xfId="0" applyFill="1" applyBorder="1" applyAlignment="1">
      <alignment vertical="center" wrapText="1"/>
    </xf>
    <xf numFmtId="0" fontId="88" fillId="32" borderId="0" xfId="0" applyFont="1" applyFill="1" applyAlignment="1">
      <alignment vertical="center" wrapText="1"/>
    </xf>
    <xf numFmtId="0" fontId="88" fillId="32" borderId="250" xfId="0" applyFont="1" applyFill="1" applyBorder="1" applyAlignment="1">
      <alignment vertical="center" wrapText="1"/>
    </xf>
    <xf numFmtId="0" fontId="88" fillId="32" borderId="182" xfId="0" applyFont="1" applyFill="1" applyBorder="1" applyAlignment="1">
      <alignment vertical="center" wrapText="1"/>
    </xf>
    <xf numFmtId="0" fontId="92" fillId="32" borderId="69" xfId="0" applyFont="1" applyFill="1" applyBorder="1" applyAlignment="1">
      <alignment vertical="center" wrapText="1"/>
    </xf>
    <xf numFmtId="0" fontId="0" fillId="32" borderId="55" xfId="0" applyFill="1" applyBorder="1" applyAlignment="1">
      <alignment vertical="center" wrapText="1"/>
    </xf>
    <xf numFmtId="0" fontId="0" fillId="32" borderId="78" xfId="0" applyFill="1" applyBorder="1" applyAlignment="1">
      <alignment vertical="center" wrapText="1"/>
    </xf>
    <xf numFmtId="0" fontId="90" fillId="35" borderId="0" xfId="0" applyFont="1" applyFill="1" applyAlignment="1">
      <alignment horizontal="right" vertical="center"/>
    </xf>
    <xf numFmtId="0" fontId="96" fillId="0" borderId="0" xfId="0" applyFont="1">
      <alignment vertical="center"/>
    </xf>
    <xf numFmtId="0" fontId="90" fillId="24" borderId="0" xfId="0" applyFont="1" applyFill="1" applyAlignment="1">
      <alignment vertical="top" wrapText="1"/>
    </xf>
    <xf numFmtId="0" fontId="92" fillId="24" borderId="0" xfId="0" applyFont="1" applyFill="1">
      <alignment vertical="center"/>
    </xf>
    <xf numFmtId="0" fontId="84" fillId="24" borderId="53" xfId="0" applyFont="1" applyFill="1" applyBorder="1" applyAlignment="1">
      <alignment horizontal="center" vertical="center" wrapText="1"/>
    </xf>
    <xf numFmtId="0" fontId="84" fillId="24" borderId="75" xfId="0" applyFont="1" applyFill="1" applyBorder="1" applyAlignment="1">
      <alignment horizontal="center" vertical="center" wrapText="1"/>
    </xf>
    <xf numFmtId="0" fontId="70" fillId="24" borderId="53" xfId="0" applyFont="1" applyFill="1" applyBorder="1" applyAlignment="1">
      <alignment vertical="center" wrapText="1"/>
    </xf>
    <xf numFmtId="0" fontId="70" fillId="24" borderId="75" xfId="0" applyFont="1" applyFill="1" applyBorder="1" applyAlignment="1">
      <alignment vertical="center" wrapText="1"/>
    </xf>
    <xf numFmtId="0" fontId="70" fillId="31" borderId="53" xfId="0" applyFont="1" applyFill="1" applyBorder="1" applyAlignment="1">
      <alignment vertical="center" wrapText="1"/>
    </xf>
    <xf numFmtId="0" fontId="70" fillId="31" borderId="75" xfId="0" applyFont="1" applyFill="1" applyBorder="1" applyAlignment="1">
      <alignment vertical="center" wrapText="1"/>
    </xf>
    <xf numFmtId="0" fontId="90" fillId="31" borderId="62" xfId="0" applyFont="1" applyFill="1" applyBorder="1" applyAlignment="1">
      <alignment horizontal="center" vertical="center"/>
    </xf>
    <xf numFmtId="0" fontId="100" fillId="29" borderId="39" xfId="0" applyFont="1" applyFill="1" applyBorder="1" applyAlignment="1">
      <alignment horizontal="center" vertical="center"/>
    </xf>
    <xf numFmtId="0" fontId="100" fillId="29" borderId="53" xfId="0" applyFont="1" applyFill="1" applyBorder="1" applyAlignment="1">
      <alignment horizontal="center" vertical="center"/>
    </xf>
    <xf numFmtId="0" fontId="100" fillId="29" borderId="75" xfId="0" applyFont="1" applyFill="1" applyBorder="1" applyAlignment="1">
      <alignment horizontal="center" vertical="center"/>
    </xf>
    <xf numFmtId="0" fontId="95" fillId="24" borderId="0" xfId="0" applyFont="1" applyFill="1" applyAlignment="1">
      <alignment horizontal="center" vertical="center"/>
    </xf>
    <xf numFmtId="0" fontId="23" fillId="32" borderId="203" xfId="0" applyFont="1" applyFill="1" applyBorder="1" applyAlignment="1">
      <alignment horizontal="center" vertical="center"/>
    </xf>
    <xf numFmtId="0" fontId="23" fillId="32" borderId="95" xfId="0" applyFont="1" applyFill="1" applyBorder="1" applyAlignment="1">
      <alignment horizontal="center" vertical="center"/>
    </xf>
    <xf numFmtId="0" fontId="23" fillId="32" borderId="137" xfId="0" applyFont="1" applyFill="1" applyBorder="1" applyAlignment="1">
      <alignment horizontal="center" vertical="center"/>
    </xf>
    <xf numFmtId="0" fontId="94" fillId="35" borderId="203" xfId="0" applyFont="1" applyFill="1" applyBorder="1" applyAlignment="1">
      <alignment horizontal="center" vertical="center"/>
    </xf>
    <xf numFmtId="0" fontId="94" fillId="35" borderId="95" xfId="0" applyFont="1" applyFill="1" applyBorder="1" applyAlignment="1">
      <alignment horizontal="center" vertical="center"/>
    </xf>
    <xf numFmtId="0" fontId="94" fillId="35" borderId="137" xfId="0" applyFont="1" applyFill="1" applyBorder="1" applyAlignment="1">
      <alignment horizontal="center" vertical="center"/>
    </xf>
    <xf numFmtId="0" fontId="44" fillId="35" borderId="243" xfId="0" applyFont="1" applyFill="1" applyBorder="1">
      <alignment vertical="center"/>
    </xf>
    <xf numFmtId="0" fontId="44" fillId="35" borderId="62" xfId="0" applyFont="1" applyFill="1" applyBorder="1">
      <alignment vertical="center"/>
    </xf>
    <xf numFmtId="0" fontId="44" fillId="35" borderId="245" xfId="0" applyFont="1" applyFill="1" applyBorder="1">
      <alignment vertical="center"/>
    </xf>
    <xf numFmtId="49" fontId="0" fillId="0" borderId="179" xfId="0" applyNumberFormat="1" applyBorder="1" applyAlignment="1">
      <alignment horizontal="center" vertical="center"/>
    </xf>
    <xf numFmtId="0" fontId="23" fillId="35" borderId="242" xfId="0" applyFont="1" applyFill="1" applyBorder="1" applyAlignment="1">
      <alignment horizontal="center" vertical="center"/>
    </xf>
    <xf numFmtId="0" fontId="23" fillId="35" borderId="63" xfId="0" applyFont="1" applyFill="1" applyBorder="1" applyAlignment="1">
      <alignment horizontal="center" vertical="center"/>
    </xf>
    <xf numFmtId="0" fontId="23" fillId="35" borderId="138" xfId="0" applyFont="1" applyFill="1" applyBorder="1" applyAlignment="1">
      <alignment horizontal="center" vertical="center"/>
    </xf>
    <xf numFmtId="0" fontId="44" fillId="0" borderId="265" xfId="0" applyFont="1" applyBorder="1" applyAlignment="1">
      <alignment horizontal="left" vertical="center"/>
    </xf>
    <xf numFmtId="0" fontId="0" fillId="0" borderId="265" xfId="0" applyBorder="1" applyAlignment="1">
      <alignment horizontal="left" vertical="center"/>
    </xf>
    <xf numFmtId="0" fontId="44" fillId="0" borderId="95" xfId="0" applyFont="1" applyBorder="1" applyAlignment="1">
      <alignment horizontal="left" vertical="center"/>
    </xf>
    <xf numFmtId="0" fontId="44" fillId="0" borderId="95" xfId="0" applyFont="1" applyBorder="1" applyAlignment="1">
      <alignment vertical="center" wrapText="1"/>
    </xf>
    <xf numFmtId="0" fontId="44" fillId="0" borderId="137" xfId="0" applyFont="1" applyBorder="1" applyAlignment="1">
      <alignment vertical="center" wrapText="1"/>
    </xf>
    <xf numFmtId="0" fontId="57" fillId="32" borderId="203" xfId="0" applyFont="1" applyFill="1" applyBorder="1" applyAlignment="1">
      <alignment horizontal="center" vertical="center"/>
    </xf>
    <xf numFmtId="0" fontId="0" fillId="32" borderId="95" xfId="0" applyFill="1" applyBorder="1" applyAlignment="1">
      <alignment horizontal="center" vertical="center"/>
    </xf>
    <xf numFmtId="0" fontId="57" fillId="32" borderId="95" xfId="0" applyFont="1" applyFill="1" applyBorder="1" applyAlignment="1">
      <alignment horizontal="center" vertical="center"/>
    </xf>
    <xf numFmtId="0" fontId="0" fillId="32" borderId="137" xfId="0" applyFill="1" applyBorder="1" applyAlignment="1">
      <alignment horizontal="center" vertical="center"/>
    </xf>
    <xf numFmtId="0" fontId="33" fillId="29" borderId="78" xfId="0" applyFont="1" applyFill="1" applyBorder="1" applyAlignment="1">
      <alignment horizontal="center" vertical="center"/>
    </xf>
    <xf numFmtId="0" fontId="37" fillId="29" borderId="244" xfId="0" applyFont="1" applyFill="1" applyBorder="1" applyAlignment="1">
      <alignment horizontal="center" vertical="center"/>
    </xf>
    <xf numFmtId="0" fontId="0" fillId="29" borderId="244" xfId="0" applyFill="1" applyBorder="1">
      <alignment vertical="center"/>
    </xf>
    <xf numFmtId="0" fontId="44" fillId="29" borderId="179" xfId="0" applyFont="1" applyFill="1" applyBorder="1" applyAlignment="1">
      <alignment horizontal="center" vertical="center"/>
    </xf>
    <xf numFmtId="0" fontId="44" fillId="0" borderId="31" xfId="0" applyFont="1" applyBorder="1" applyAlignment="1">
      <alignment vertical="top"/>
    </xf>
    <xf numFmtId="0" fontId="0" fillId="0" borderId="31" xfId="0" applyBorder="1">
      <alignment vertical="center"/>
    </xf>
    <xf numFmtId="0" fontId="44" fillId="0" borderId="62" xfId="0" applyFont="1" applyBorder="1" applyAlignment="1">
      <alignment horizontal="left" vertical="center"/>
    </xf>
    <xf numFmtId="0" fontId="44" fillId="0" borderId="62" xfId="0" applyFont="1" applyBorder="1" applyAlignment="1">
      <alignment vertical="center" wrapText="1"/>
    </xf>
    <xf numFmtId="0" fontId="44" fillId="0" borderId="245" xfId="0" applyFont="1" applyBorder="1" applyAlignment="1">
      <alignment vertical="center" wrapText="1"/>
    </xf>
    <xf numFmtId="0" fontId="57" fillId="32" borderId="243" xfId="0" applyFont="1" applyFill="1" applyBorder="1" applyAlignment="1">
      <alignment horizontal="center" vertical="center"/>
    </xf>
    <xf numFmtId="0" fontId="0" fillId="32" borderId="62" xfId="0" applyFill="1" applyBorder="1" applyAlignment="1">
      <alignment horizontal="center" vertical="center"/>
    </xf>
    <xf numFmtId="0" fontId="57" fillId="32" borderId="62" xfId="0" applyFont="1" applyFill="1" applyBorder="1" applyAlignment="1">
      <alignment horizontal="center" vertical="center"/>
    </xf>
    <xf numFmtId="0" fontId="0" fillId="32" borderId="245" xfId="0" applyFill="1" applyBorder="1" applyAlignment="1">
      <alignment horizontal="center" vertical="center"/>
    </xf>
    <xf numFmtId="0" fontId="44" fillId="0" borderId="244" xfId="0" applyFont="1" applyBorder="1" applyAlignment="1">
      <alignment vertical="top"/>
    </xf>
    <xf numFmtId="0" fontId="0" fillId="0" borderId="244" xfId="0" applyBorder="1">
      <alignment vertical="center"/>
    </xf>
    <xf numFmtId="0" fontId="23" fillId="0" borderId="31" xfId="0" applyFont="1" applyBorder="1" applyAlignment="1">
      <alignment vertical="top"/>
    </xf>
    <xf numFmtId="0" fontId="44" fillId="0" borderId="244" xfId="0" applyFont="1" applyBorder="1" applyAlignment="1">
      <alignment horizontal="left" vertical="center"/>
    </xf>
    <xf numFmtId="0" fontId="44" fillId="0" borderId="244" xfId="0" applyFont="1" applyBorder="1" applyAlignment="1">
      <alignment vertical="center" wrapText="1"/>
    </xf>
    <xf numFmtId="0" fontId="44" fillId="0" borderId="268" xfId="0" applyFont="1" applyBorder="1" applyAlignment="1">
      <alignment vertical="center" wrapText="1"/>
    </xf>
    <xf numFmtId="0" fontId="44" fillId="0" borderId="74" xfId="0" applyFont="1" applyBorder="1">
      <alignment vertical="center"/>
    </xf>
    <xf numFmtId="0" fontId="23" fillId="0" borderId="244" xfId="0" applyFont="1" applyBorder="1" applyAlignment="1">
      <alignment vertical="top"/>
    </xf>
    <xf numFmtId="0" fontId="44" fillId="0" borderId="38" xfId="0" applyFont="1" applyBorder="1" applyAlignment="1">
      <alignment vertical="center" wrapText="1"/>
    </xf>
    <xf numFmtId="0" fontId="44" fillId="0" borderId="61" xfId="0" applyFont="1" applyBorder="1" applyAlignment="1">
      <alignment vertical="center" wrapText="1"/>
    </xf>
    <xf numFmtId="0" fontId="44" fillId="0" borderId="142" xfId="0" applyFont="1" applyBorder="1" applyAlignment="1">
      <alignment vertical="center" wrapText="1"/>
    </xf>
    <xf numFmtId="0" fontId="44" fillId="0" borderId="61" xfId="0" applyFont="1" applyBorder="1" applyAlignment="1">
      <alignment horizontal="left" vertical="center"/>
    </xf>
    <xf numFmtId="0" fontId="44" fillId="0" borderId="142" xfId="0" applyFont="1" applyBorder="1" applyAlignment="1">
      <alignment horizontal="left" vertical="center"/>
    </xf>
    <xf numFmtId="0" fontId="94" fillId="24" borderId="0" xfId="0" applyFont="1" applyFill="1" applyAlignment="1">
      <alignment horizontal="left" wrapText="1"/>
    </xf>
    <xf numFmtId="0" fontId="98" fillId="24" borderId="0" xfId="0" applyFont="1" applyFill="1">
      <alignment vertical="center"/>
    </xf>
    <xf numFmtId="0" fontId="97" fillId="24" borderId="0" xfId="0" applyFont="1" applyFill="1" applyAlignment="1">
      <alignment vertical="center" wrapText="1"/>
    </xf>
    <xf numFmtId="0" fontId="97" fillId="24" borderId="0" xfId="0" applyFont="1" applyFill="1">
      <alignment vertical="center"/>
    </xf>
    <xf numFmtId="0" fontId="99" fillId="24" borderId="0" xfId="0" applyFont="1" applyFill="1" applyAlignment="1">
      <alignment vertical="center" wrapText="1"/>
    </xf>
    <xf numFmtId="0" fontId="62" fillId="24" borderId="0" xfId="0" applyFont="1" applyFill="1" applyAlignment="1">
      <alignment vertical="center" wrapText="1"/>
    </xf>
    <xf numFmtId="0" fontId="87" fillId="24" borderId="0" xfId="0" applyFont="1" applyFill="1" applyAlignment="1">
      <alignment horizontal="left" vertical="top"/>
    </xf>
    <xf numFmtId="0" fontId="87" fillId="24" borderId="13" xfId="0" applyFont="1" applyFill="1" applyBorder="1" applyAlignment="1">
      <alignment horizontal="left" vertical="top"/>
    </xf>
    <xf numFmtId="0" fontId="94" fillId="38" borderId="203" xfId="0" applyFont="1" applyFill="1" applyBorder="1" applyAlignment="1">
      <alignment horizontal="center" vertical="center"/>
    </xf>
    <xf numFmtId="0" fontId="94" fillId="0" borderId="95" xfId="0" applyFont="1" applyBorder="1" applyAlignment="1">
      <alignment horizontal="center" vertical="center"/>
    </xf>
    <xf numFmtId="0" fontId="94" fillId="0" borderId="242" xfId="0" applyFont="1" applyBorder="1" applyAlignment="1">
      <alignment horizontal="center" vertical="center"/>
    </xf>
    <xf numFmtId="0" fontId="94" fillId="0" borderId="63" xfId="0" applyFont="1" applyBorder="1" applyAlignment="1">
      <alignment horizontal="center" vertical="center"/>
    </xf>
    <xf numFmtId="0" fontId="94" fillId="38" borderId="95" xfId="0" applyFont="1" applyFill="1" applyBorder="1" applyAlignment="1">
      <alignment horizontal="center" vertical="center"/>
    </xf>
    <xf numFmtId="0" fontId="94" fillId="38" borderId="95" xfId="0" applyFont="1" applyFill="1" applyBorder="1" applyAlignment="1">
      <alignment horizontal="center" vertical="center" wrapText="1"/>
    </xf>
    <xf numFmtId="0" fontId="94" fillId="38" borderId="137" xfId="0" applyFont="1" applyFill="1" applyBorder="1" applyAlignment="1">
      <alignment horizontal="center" vertical="center" wrapText="1"/>
    </xf>
    <xf numFmtId="0" fontId="94" fillId="38" borderId="63" xfId="0" applyFont="1" applyFill="1" applyBorder="1" applyAlignment="1">
      <alignment horizontal="center" vertical="center" wrapText="1"/>
    </xf>
    <xf numFmtId="0" fontId="94" fillId="38" borderId="138" xfId="0" applyFont="1" applyFill="1" applyBorder="1" applyAlignment="1">
      <alignment horizontal="center" vertical="center" wrapText="1"/>
    </xf>
    <xf numFmtId="0" fontId="142" fillId="32" borderId="243" xfId="0" applyFont="1" applyFill="1" applyBorder="1" applyAlignment="1">
      <alignment vertical="center" wrapText="1"/>
    </xf>
    <xf numFmtId="0" fontId="23" fillId="32" borderId="62" xfId="0" applyFont="1" applyFill="1" applyBorder="1" applyAlignment="1">
      <alignment vertical="center" wrapText="1"/>
    </xf>
    <xf numFmtId="0" fontId="23" fillId="32" borderId="242" xfId="0" applyFont="1" applyFill="1" applyBorder="1" applyAlignment="1">
      <alignment vertical="center" wrapText="1"/>
    </xf>
    <xf numFmtId="0" fontId="23" fillId="32" borderId="63" xfId="0" applyFont="1" applyFill="1" applyBorder="1" applyAlignment="1">
      <alignment vertical="center" wrapText="1"/>
    </xf>
    <xf numFmtId="0" fontId="161" fillId="32" borderId="62" xfId="0" applyFont="1" applyFill="1" applyBorder="1" applyAlignment="1">
      <alignment vertical="center" wrapText="1"/>
    </xf>
    <xf numFmtId="0" fontId="23" fillId="32" borderId="245" xfId="0" applyFont="1" applyFill="1" applyBorder="1" applyAlignment="1">
      <alignment vertical="center" wrapText="1"/>
    </xf>
    <xf numFmtId="0" fontId="23" fillId="32" borderId="138" xfId="0" applyFont="1" applyFill="1" applyBorder="1" applyAlignment="1">
      <alignment vertical="center" wrapText="1"/>
    </xf>
    <xf numFmtId="0" fontId="44" fillId="30" borderId="17" xfId="0" applyFont="1" applyFill="1" applyBorder="1" applyAlignment="1">
      <alignment horizontal="left" vertical="center"/>
    </xf>
    <xf numFmtId="0" fontId="44" fillId="30" borderId="205" xfId="0" applyFont="1" applyFill="1" applyBorder="1" applyAlignment="1">
      <alignment horizontal="left" vertical="center"/>
    </xf>
    <xf numFmtId="0" fontId="44" fillId="0" borderId="74" xfId="0" applyFont="1" applyBorder="1" applyAlignment="1">
      <alignment vertical="top" wrapText="1"/>
    </xf>
    <xf numFmtId="0" fontId="44" fillId="0" borderId="31" xfId="0" applyFont="1" applyBorder="1" applyAlignment="1">
      <alignment vertical="top" wrapText="1"/>
    </xf>
    <xf numFmtId="0" fontId="44" fillId="0" borderId="244" xfId="0" applyFont="1" applyBorder="1" applyAlignment="1">
      <alignment vertical="top" wrapText="1"/>
    </xf>
    <xf numFmtId="0" fontId="44" fillId="0" borderId="63" xfId="0" applyFont="1" applyBorder="1" applyAlignment="1">
      <alignment horizontal="left" vertical="center"/>
    </xf>
    <xf numFmtId="0" fontId="44" fillId="0" borderId="138" xfId="0" applyFont="1" applyBorder="1" applyAlignment="1">
      <alignment vertical="center" wrapText="1"/>
    </xf>
    <xf numFmtId="0" fontId="57" fillId="32" borderId="242" xfId="0" applyFont="1" applyFill="1" applyBorder="1" applyAlignment="1">
      <alignment horizontal="center" vertical="center"/>
    </xf>
    <xf numFmtId="0" fontId="0" fillId="32" borderId="63" xfId="0" applyFill="1" applyBorder="1" applyAlignment="1">
      <alignment horizontal="center" vertical="center"/>
    </xf>
    <xf numFmtId="0" fontId="57" fillId="32" borderId="63" xfId="0" applyFont="1" applyFill="1" applyBorder="1" applyAlignment="1">
      <alignment horizontal="center" vertical="center"/>
    </xf>
    <xf numFmtId="0" fontId="0" fillId="32" borderId="138" xfId="0" applyFill="1" applyBorder="1" applyAlignment="1">
      <alignment horizontal="center" vertical="center"/>
    </xf>
    <xf numFmtId="0" fontId="44" fillId="0" borderId="38" xfId="0" applyFont="1" applyBorder="1" applyAlignment="1">
      <alignment vertical="top" wrapText="1"/>
    </xf>
    <xf numFmtId="0" fontId="0" fillId="0" borderId="142" xfId="0" applyBorder="1" applyAlignment="1">
      <alignment vertical="center" wrapText="1"/>
    </xf>
    <xf numFmtId="0" fontId="0" fillId="0" borderId="93" xfId="0" applyBorder="1" applyAlignment="1">
      <alignment vertical="center" wrapText="1"/>
    </xf>
    <xf numFmtId="0" fontId="0" fillId="0" borderId="239" xfId="0" applyBorder="1" applyAlignment="1">
      <alignment vertical="center" wrapText="1"/>
    </xf>
    <xf numFmtId="0" fontId="0" fillId="0" borderId="107" xfId="0" applyBorder="1" applyAlignment="1">
      <alignment vertical="center" wrapText="1"/>
    </xf>
    <xf numFmtId="0" fontId="44" fillId="30" borderId="18" xfId="0" applyFont="1" applyFill="1" applyBorder="1" applyAlignment="1">
      <alignment horizontal="left" vertical="center"/>
    </xf>
    <xf numFmtId="0" fontId="96" fillId="24" borderId="0" xfId="0" applyFont="1" applyFill="1">
      <alignment vertical="center"/>
    </xf>
    <xf numFmtId="0" fontId="97" fillId="24" borderId="0" xfId="0" applyFont="1" applyFill="1" applyAlignment="1">
      <alignment horizontal="center" vertical="center" wrapText="1"/>
    </xf>
    <xf numFmtId="0" fontId="32" fillId="24" borderId="0" xfId="0" applyFont="1" applyFill="1" applyAlignment="1">
      <alignment vertical="center" wrapText="1"/>
    </xf>
    <xf numFmtId="0" fontId="92" fillId="24" borderId="226" xfId="0" applyFont="1" applyFill="1" applyBorder="1" applyAlignment="1">
      <alignment horizontal="center" vertical="center" wrapText="1"/>
    </xf>
    <xf numFmtId="0" fontId="92" fillId="24" borderId="227" xfId="0" applyFont="1" applyFill="1" applyBorder="1" applyAlignment="1">
      <alignment horizontal="center" vertical="center" wrapText="1"/>
    </xf>
    <xf numFmtId="0" fontId="92" fillId="24" borderId="241" xfId="0" applyFont="1" applyFill="1" applyBorder="1" applyAlignment="1">
      <alignment horizontal="center" vertical="center" wrapText="1"/>
    </xf>
    <xf numFmtId="0" fontId="23" fillId="24" borderId="259" xfId="0" applyFont="1" applyFill="1" applyBorder="1" applyAlignment="1">
      <alignment horizontal="left" vertical="center" wrapText="1"/>
    </xf>
    <xf numFmtId="0" fontId="23" fillId="24" borderId="262" xfId="0" applyFont="1" applyFill="1" applyBorder="1" applyAlignment="1">
      <alignment horizontal="left" vertical="center" wrapText="1"/>
    </xf>
    <xf numFmtId="0" fontId="23" fillId="24" borderId="120" xfId="0" applyFont="1" applyFill="1" applyBorder="1" applyAlignment="1">
      <alignment horizontal="left" vertical="center" wrapText="1"/>
    </xf>
    <xf numFmtId="0" fontId="23" fillId="24" borderId="263" xfId="0" applyFont="1" applyFill="1" applyBorder="1" applyAlignment="1">
      <alignment horizontal="left" vertical="center" wrapText="1"/>
    </xf>
    <xf numFmtId="0" fontId="23" fillId="24" borderId="120" xfId="0" applyFont="1" applyFill="1" applyBorder="1" applyAlignment="1">
      <alignment vertical="center" wrapText="1"/>
    </xf>
    <xf numFmtId="0" fontId="23" fillId="24" borderId="263" xfId="0" applyFont="1" applyFill="1" applyBorder="1" applyAlignment="1">
      <alignment vertical="center" wrapText="1"/>
    </xf>
    <xf numFmtId="0" fontId="23" fillId="24" borderId="285" xfId="0" applyFont="1" applyFill="1" applyBorder="1" applyAlignment="1">
      <alignment vertical="center" wrapText="1"/>
    </xf>
    <xf numFmtId="0" fontId="23" fillId="24" borderId="286" xfId="0" applyFont="1" applyFill="1" applyBorder="1" applyAlignment="1">
      <alignment vertical="center" wrapText="1"/>
    </xf>
    <xf numFmtId="0" fontId="44" fillId="0" borderId="23" xfId="0" applyFont="1" applyBorder="1" applyAlignment="1">
      <alignment horizontal="center" vertical="center"/>
    </xf>
    <xf numFmtId="0" fontId="44" fillId="0" borderId="25" xfId="0" applyFont="1" applyBorder="1" applyAlignment="1">
      <alignment horizontal="center" vertical="center"/>
    </xf>
    <xf numFmtId="0" fontId="44" fillId="0" borderId="24" xfId="0" applyFont="1" applyBorder="1" applyAlignment="1">
      <alignment horizontal="center" vertical="center"/>
    </xf>
    <xf numFmtId="0" fontId="70" fillId="24" borderId="0" xfId="0" applyFont="1" applyFill="1">
      <alignment vertical="center"/>
    </xf>
    <xf numFmtId="0" fontId="32" fillId="24" borderId="0" xfId="0" applyFont="1" applyFill="1" applyAlignment="1">
      <alignment horizontal="right" vertical="center"/>
    </xf>
    <xf numFmtId="0" fontId="23" fillId="24" borderId="0" xfId="0" applyFont="1" applyFill="1" applyAlignment="1">
      <alignment horizontal="right" vertical="center"/>
    </xf>
    <xf numFmtId="0" fontId="101" fillId="24" borderId="0" xfId="0" applyFont="1" applyFill="1" applyAlignment="1">
      <alignment vertical="center" shrinkToFit="1"/>
    </xf>
    <xf numFmtId="0" fontId="21" fillId="24" borderId="0" xfId="0" applyFont="1" applyFill="1" applyAlignment="1">
      <alignment horizontal="left" vertical="top"/>
    </xf>
    <xf numFmtId="0" fontId="21" fillId="24" borderId="62" xfId="0" applyFont="1" applyFill="1" applyBorder="1" applyAlignment="1">
      <alignment horizontal="center" vertical="center" wrapText="1"/>
    </xf>
    <xf numFmtId="0" fontId="21" fillId="29" borderId="62" xfId="0" applyFont="1" applyFill="1" applyBorder="1" applyAlignment="1">
      <alignment vertical="center" wrapText="1"/>
    </xf>
    <xf numFmtId="0" fontId="94" fillId="24" borderId="0" xfId="0" applyFont="1" applyFill="1" applyAlignment="1">
      <alignment horizontal="left" vertical="center"/>
    </xf>
    <xf numFmtId="0" fontId="23" fillId="24" borderId="203" xfId="0" applyFont="1" applyFill="1" applyBorder="1" applyAlignment="1">
      <alignment horizontal="center" vertical="center"/>
    </xf>
    <xf numFmtId="0" fontId="23" fillId="24" borderId="95" xfId="0" applyFont="1" applyFill="1" applyBorder="1" applyAlignment="1">
      <alignment horizontal="center" vertical="center"/>
    </xf>
    <xf numFmtId="0" fontId="23" fillId="24" borderId="137" xfId="0" applyFont="1" applyFill="1" applyBorder="1" applyAlignment="1">
      <alignment horizontal="center" vertical="center"/>
    </xf>
    <xf numFmtId="0" fontId="23" fillId="24" borderId="27" xfId="0" applyFont="1" applyFill="1" applyBorder="1" applyAlignment="1">
      <alignment horizontal="center" vertical="center"/>
    </xf>
    <xf numFmtId="0" fontId="23" fillId="24" borderId="27" xfId="0" applyFont="1" applyFill="1" applyBorder="1">
      <alignment vertical="center"/>
    </xf>
    <xf numFmtId="0" fontId="23" fillId="24" borderId="157" xfId="0" applyFont="1" applyFill="1" applyBorder="1">
      <alignment vertical="center"/>
    </xf>
    <xf numFmtId="0" fontId="0" fillId="24" borderId="31" xfId="0" applyFill="1" applyBorder="1" applyAlignment="1">
      <alignment horizontal="center" vertical="center"/>
    </xf>
    <xf numFmtId="0" fontId="0" fillId="24" borderId="31" xfId="0" applyFill="1" applyBorder="1" applyAlignment="1">
      <alignment vertical="center" wrapText="1"/>
    </xf>
    <xf numFmtId="0" fontId="0" fillId="24" borderId="267" xfId="0" applyFill="1" applyBorder="1" applyAlignment="1">
      <alignment vertical="center" wrapText="1"/>
    </xf>
    <xf numFmtId="0" fontId="0" fillId="24" borderId="95" xfId="0" applyFill="1" applyBorder="1" applyAlignment="1">
      <alignment horizontal="center" vertical="center"/>
    </xf>
    <xf numFmtId="0" fontId="0" fillId="24" borderId="84" xfId="0" applyFill="1" applyBorder="1" applyAlignment="1">
      <alignment vertical="center" wrapText="1"/>
    </xf>
    <xf numFmtId="0" fontId="0" fillId="0" borderId="33" xfId="0" applyBorder="1" applyAlignment="1">
      <alignment vertical="center" wrapText="1"/>
    </xf>
    <xf numFmtId="0" fontId="0" fillId="0" borderId="152" xfId="0" applyBorder="1" applyAlignment="1">
      <alignment vertical="center" wrapText="1"/>
    </xf>
    <xf numFmtId="0" fontId="0" fillId="24" borderId="31" xfId="0" applyFill="1" applyBorder="1" applyAlignment="1">
      <alignment horizontal="center" vertical="top"/>
    </xf>
    <xf numFmtId="0" fontId="0" fillId="24" borderId="244" xfId="0" applyFill="1" applyBorder="1" applyAlignment="1">
      <alignment horizontal="center" vertical="top"/>
    </xf>
    <xf numFmtId="0" fontId="0" fillId="24" borderId="244" xfId="0" applyFill="1" applyBorder="1" applyAlignment="1">
      <alignment vertical="center" wrapText="1"/>
    </xf>
    <xf numFmtId="0" fontId="0" fillId="24" borderId="268" xfId="0" applyFill="1" applyBorder="1" applyAlignment="1">
      <alignment vertical="center" wrapText="1"/>
    </xf>
    <xf numFmtId="0" fontId="0" fillId="24" borderId="74" xfId="0" applyFill="1" applyBorder="1" applyAlignment="1">
      <alignment horizontal="center" vertical="center"/>
    </xf>
    <xf numFmtId="0" fontId="0" fillId="24" borderId="28" xfId="0" applyFill="1" applyBorder="1" applyAlignment="1">
      <alignment vertical="center" wrapText="1"/>
    </xf>
    <xf numFmtId="0" fontId="0" fillId="24" borderId="118" xfId="0" applyFill="1" applyBorder="1" applyAlignment="1">
      <alignment vertical="center" wrapText="1"/>
    </xf>
    <xf numFmtId="0" fontId="0" fillId="24" borderId="35" xfId="0" applyFill="1" applyBorder="1" applyAlignment="1">
      <alignment vertical="center" wrapText="1"/>
    </xf>
    <xf numFmtId="0" fontId="0" fillId="24" borderId="32" xfId="0" applyFill="1" applyBorder="1" applyAlignment="1">
      <alignment horizontal="center" vertical="top"/>
    </xf>
    <xf numFmtId="0" fontId="0" fillId="24" borderId="32" xfId="0" applyFill="1" applyBorder="1" applyAlignment="1">
      <alignment vertical="center" wrapText="1"/>
    </xf>
    <xf numFmtId="0" fontId="0" fillId="24" borderId="269" xfId="0" applyFill="1" applyBorder="1" applyAlignment="1">
      <alignment vertical="center" wrapText="1"/>
    </xf>
    <xf numFmtId="0" fontId="0" fillId="24" borderId="265" xfId="0" applyFill="1" applyBorder="1" applyAlignment="1">
      <alignment horizontal="center" vertical="top"/>
    </xf>
    <xf numFmtId="0" fontId="0" fillId="24" borderId="265" xfId="0" applyFill="1" applyBorder="1" applyAlignment="1">
      <alignment vertical="center" wrapText="1"/>
    </xf>
    <xf numFmtId="0" fontId="0" fillId="24" borderId="194" xfId="0" applyFill="1" applyBorder="1" applyAlignment="1">
      <alignment vertical="center" wrapText="1"/>
    </xf>
    <xf numFmtId="0" fontId="0" fillId="24" borderId="74" xfId="0" applyFill="1" applyBorder="1" applyAlignment="1">
      <alignment vertical="center" wrapText="1"/>
    </xf>
    <xf numFmtId="0" fontId="0" fillId="24" borderId="167" xfId="0" applyFill="1" applyBorder="1" applyAlignment="1">
      <alignment vertical="center" wrapText="1"/>
    </xf>
    <xf numFmtId="0" fontId="23" fillId="24" borderId="13" xfId="0" applyFont="1" applyFill="1" applyBorder="1" applyAlignment="1">
      <alignment horizontal="right" vertical="center"/>
    </xf>
    <xf numFmtId="0" fontId="23" fillId="0" borderId="13" xfId="0" applyFont="1" applyBorder="1" applyAlignment="1">
      <alignment horizontal="right" vertical="center"/>
    </xf>
    <xf numFmtId="0" fontId="23" fillId="24" borderId="264" xfId="0" applyFont="1" applyFill="1" applyBorder="1" applyAlignment="1">
      <alignment horizontal="center" vertical="center"/>
    </xf>
    <xf numFmtId="0" fontId="23" fillId="24" borderId="266" xfId="0" applyFont="1" applyFill="1" applyBorder="1" applyAlignment="1">
      <alignment horizontal="center" vertical="center"/>
    </xf>
    <xf numFmtId="0" fontId="23" fillId="24" borderId="270" xfId="0" applyFont="1" applyFill="1" applyBorder="1" applyAlignment="1">
      <alignment horizontal="center" vertical="center"/>
    </xf>
    <xf numFmtId="0" fontId="23" fillId="24" borderId="227" xfId="0" applyFont="1" applyFill="1" applyBorder="1" applyAlignment="1">
      <alignment horizontal="center" vertical="center"/>
    </xf>
    <xf numFmtId="0" fontId="23" fillId="24" borderId="227" xfId="0" applyFont="1" applyFill="1" applyBorder="1">
      <alignment vertical="center"/>
    </xf>
    <xf numFmtId="0" fontId="23" fillId="24" borderId="241" xfId="0" applyFont="1" applyFill="1" applyBorder="1">
      <alignment vertical="center"/>
    </xf>
    <xf numFmtId="0" fontId="156" fillId="24" borderId="265" xfId="0" applyFont="1" applyFill="1" applyBorder="1" applyAlignment="1">
      <alignment vertical="center" wrapText="1"/>
    </xf>
    <xf numFmtId="0" fontId="155" fillId="24" borderId="265" xfId="0" applyFont="1" applyFill="1" applyBorder="1" applyAlignment="1">
      <alignment vertical="center" wrapText="1"/>
    </xf>
    <xf numFmtId="0" fontId="155" fillId="24" borderId="194" xfId="0" applyFont="1" applyFill="1" applyBorder="1" applyAlignment="1">
      <alignment vertical="center" wrapText="1"/>
    </xf>
    <xf numFmtId="0" fontId="0" fillId="24" borderId="244" xfId="0" applyFill="1" applyBorder="1" applyAlignment="1">
      <alignment horizontal="center" vertical="center"/>
    </xf>
    <xf numFmtId="0" fontId="155" fillId="24" borderId="31" xfId="0" applyFont="1" applyFill="1" applyBorder="1" applyAlignment="1">
      <alignment vertical="center" wrapText="1"/>
    </xf>
    <xf numFmtId="0" fontId="155" fillId="24" borderId="267" xfId="0" applyFont="1" applyFill="1" applyBorder="1" applyAlignment="1">
      <alignment vertical="center" wrapText="1"/>
    </xf>
    <xf numFmtId="0" fontId="155" fillId="24" borderId="244" xfId="0" applyFont="1" applyFill="1" applyBorder="1" applyAlignment="1">
      <alignment vertical="center" wrapText="1"/>
    </xf>
    <xf numFmtId="0" fontId="155" fillId="24" borderId="268" xfId="0" applyFont="1" applyFill="1" applyBorder="1" applyAlignment="1">
      <alignment vertical="center" wrapText="1"/>
    </xf>
    <xf numFmtId="0" fontId="0" fillId="24" borderId="63" xfId="0" applyFill="1" applyBorder="1" applyAlignment="1">
      <alignment horizontal="center" vertical="center"/>
    </xf>
    <xf numFmtId="0" fontId="0" fillId="24" borderId="244" xfId="0" applyFill="1" applyBorder="1">
      <alignment vertical="center"/>
    </xf>
    <xf numFmtId="0" fontId="0" fillId="24" borderId="268" xfId="0" applyFill="1" applyBorder="1">
      <alignment vertical="center"/>
    </xf>
    <xf numFmtId="0" fontId="0" fillId="24" borderId="62" xfId="0" applyFill="1" applyBorder="1" applyAlignment="1">
      <alignment horizontal="center" vertical="center" wrapText="1"/>
    </xf>
    <xf numFmtId="0" fontId="0" fillId="24" borderId="62" xfId="0" applyFill="1" applyBorder="1" applyAlignment="1">
      <alignment vertical="center" wrapText="1"/>
    </xf>
    <xf numFmtId="0" fontId="0" fillId="24" borderId="245" xfId="0" applyFill="1" applyBorder="1" applyAlignment="1">
      <alignment vertical="center" wrapText="1"/>
    </xf>
    <xf numFmtId="0" fontId="0" fillId="24" borderId="245" xfId="0" applyFill="1" applyBorder="1">
      <alignment vertical="center"/>
    </xf>
    <xf numFmtId="0" fontId="0" fillId="24" borderId="191" xfId="0" applyFill="1" applyBorder="1" applyAlignment="1">
      <alignment vertical="center" wrapText="1"/>
    </xf>
    <xf numFmtId="0" fontId="0" fillId="0" borderId="27" xfId="0" applyBorder="1" applyAlignment="1">
      <alignment vertical="center" wrapText="1"/>
    </xf>
    <xf numFmtId="0" fontId="0" fillId="0" borderId="157" xfId="0" applyBorder="1" applyAlignment="1">
      <alignment vertical="center" wrapText="1"/>
    </xf>
    <xf numFmtId="0" fontId="0" fillId="0" borderId="36" xfId="0" applyBorder="1" applyAlignment="1">
      <alignment vertical="center" wrapText="1"/>
    </xf>
    <xf numFmtId="0" fontId="0" fillId="0" borderId="13" xfId="0" applyBorder="1" applyAlignment="1">
      <alignment vertical="center" wrapText="1"/>
    </xf>
    <xf numFmtId="0" fontId="0" fillId="0" borderId="162" xfId="0" applyBorder="1" applyAlignment="1">
      <alignment vertical="center" wrapText="1"/>
    </xf>
    <xf numFmtId="0" fontId="0" fillId="24" borderId="266" xfId="0" applyFill="1" applyBorder="1">
      <alignment vertical="center"/>
    </xf>
    <xf numFmtId="0" fontId="0" fillId="24" borderId="266" xfId="0" applyFill="1" applyBorder="1" applyAlignment="1">
      <alignment vertical="center" wrapText="1"/>
    </xf>
    <xf numFmtId="0" fontId="0" fillId="24" borderId="270" xfId="0" applyFill="1" applyBorder="1" applyAlignment="1">
      <alignment vertical="center" wrapText="1"/>
    </xf>
    <xf numFmtId="0" fontId="0" fillId="24" borderId="63" xfId="0" applyFill="1" applyBorder="1">
      <alignment vertical="center"/>
    </xf>
    <xf numFmtId="0" fontId="0" fillId="24" borderId="138" xfId="0" applyFill="1" applyBorder="1">
      <alignment vertical="center"/>
    </xf>
    <xf numFmtId="0" fontId="88" fillId="24" borderId="0" xfId="0" applyFont="1" applyFill="1">
      <alignment vertical="center"/>
    </xf>
    <xf numFmtId="0" fontId="44" fillId="24" borderId="0" xfId="0" applyFont="1" applyFill="1" applyAlignment="1">
      <alignment horizontal="right" vertical="center"/>
    </xf>
    <xf numFmtId="0" fontId="83" fillId="24" borderId="0" xfId="0" applyFont="1" applyFill="1" applyAlignment="1">
      <alignment horizontal="center" vertical="center" wrapText="1"/>
    </xf>
    <xf numFmtId="0" fontId="32" fillId="24" borderId="0" xfId="0" applyFont="1" applyFill="1" applyAlignment="1">
      <alignment horizontal="center" vertical="center"/>
    </xf>
    <xf numFmtId="0" fontId="94" fillId="24" borderId="73" xfId="0" applyFont="1" applyFill="1" applyBorder="1" applyAlignment="1">
      <alignment horizontal="left" vertical="center"/>
    </xf>
    <xf numFmtId="0" fontId="0" fillId="24" borderId="73" xfId="0" applyFill="1" applyBorder="1" applyAlignment="1">
      <alignment horizontal="left" vertical="center"/>
    </xf>
    <xf numFmtId="0" fontId="0" fillId="0" borderId="73" xfId="0" applyBorder="1">
      <alignment vertical="center"/>
    </xf>
    <xf numFmtId="0" fontId="0" fillId="0" borderId="95" xfId="0" applyBorder="1">
      <alignment vertical="center"/>
    </xf>
    <xf numFmtId="0" fontId="0" fillId="0" borderId="95" xfId="0" applyBorder="1" applyAlignment="1">
      <alignment vertical="center" wrapText="1"/>
    </xf>
    <xf numFmtId="0" fontId="0" fillId="0" borderId="137" xfId="0" applyBorder="1" applyAlignment="1">
      <alignment vertical="center" wrapText="1"/>
    </xf>
    <xf numFmtId="0" fontId="0" fillId="0" borderId="23" xfId="0" applyBorder="1" applyAlignment="1">
      <alignment horizontal="center" vertical="center" wrapText="1"/>
    </xf>
    <xf numFmtId="0" fontId="0" fillId="0" borderId="75" xfId="0" applyBorder="1" applyAlignment="1">
      <alignment horizontal="center" vertical="center" wrapText="1"/>
    </xf>
    <xf numFmtId="0" fontId="0" fillId="0" borderId="39" xfId="0" applyBorder="1" applyAlignment="1">
      <alignment vertical="center" wrapText="1"/>
    </xf>
    <xf numFmtId="0" fontId="0" fillId="0" borderId="153" xfId="0" applyBorder="1" applyAlignment="1">
      <alignment vertical="center" wrapText="1"/>
    </xf>
    <xf numFmtId="0" fontId="0" fillId="0" borderId="84" xfId="0" applyBorder="1">
      <alignment vertical="center"/>
    </xf>
    <xf numFmtId="0" fontId="0" fillId="0" borderId="33" xfId="0" applyBorder="1">
      <alignment vertical="center"/>
    </xf>
    <xf numFmtId="0" fontId="0" fillId="0" borderId="90" xfId="0" applyBorder="1">
      <alignment vertical="center"/>
    </xf>
    <xf numFmtId="0" fontId="0" fillId="0" borderId="84" xfId="0" applyBorder="1" applyAlignment="1">
      <alignment vertical="center" wrapText="1"/>
    </xf>
    <xf numFmtId="0" fontId="0" fillId="0" borderId="39" xfId="0" applyBorder="1">
      <alignment vertical="center"/>
    </xf>
    <xf numFmtId="0" fontId="0" fillId="0" borderId="24" xfId="0" applyBorder="1" applyAlignment="1">
      <alignment horizontal="center" vertical="top"/>
    </xf>
    <xf numFmtId="0" fontId="0" fillId="0" borderId="76" xfId="0" applyBorder="1" applyAlignment="1">
      <alignment horizontal="center" vertical="top"/>
    </xf>
    <xf numFmtId="0" fontId="0" fillId="0" borderId="40" xfId="0" applyBorder="1" applyAlignment="1">
      <alignment vertical="top" wrapText="1"/>
    </xf>
    <xf numFmtId="0" fontId="0" fillId="0" borderId="54" xfId="0" applyBorder="1" applyAlignment="1">
      <alignment vertical="top" wrapText="1"/>
    </xf>
    <xf numFmtId="0" fontId="0" fillId="0" borderId="40" xfId="0" applyBorder="1" applyAlignment="1">
      <alignment vertical="top"/>
    </xf>
    <xf numFmtId="0" fontId="0" fillId="0" borderId="54" xfId="0" applyBorder="1" applyAlignment="1">
      <alignment vertical="top"/>
    </xf>
    <xf numFmtId="0" fontId="0" fillId="0" borderId="76" xfId="0" applyBorder="1" applyAlignment="1">
      <alignment vertical="top"/>
    </xf>
    <xf numFmtId="0" fontId="0" fillId="0" borderId="40" xfId="0" applyBorder="1" applyAlignment="1">
      <alignment vertical="center" wrapText="1"/>
    </xf>
    <xf numFmtId="0" fontId="0" fillId="0" borderId="54" xfId="0" applyBorder="1" applyAlignment="1">
      <alignment vertical="center" wrapText="1"/>
    </xf>
    <xf numFmtId="0" fontId="0" fillId="0" borderId="154" xfId="0" applyBorder="1" applyAlignment="1">
      <alignment vertical="center" wrapText="1"/>
    </xf>
    <xf numFmtId="0" fontId="23" fillId="24" borderId="0" xfId="0" applyFont="1" applyFill="1" applyAlignment="1">
      <alignment horizontal="left" vertical="center"/>
    </xf>
    <xf numFmtId="0" fontId="0" fillId="0" borderId="23" xfId="0" applyBorder="1" applyAlignment="1">
      <alignment horizontal="center" vertical="top"/>
    </xf>
    <xf numFmtId="0" fontId="0" fillId="0" borderId="23" xfId="0" applyBorder="1" applyAlignment="1">
      <alignment horizontal="center" vertical="center"/>
    </xf>
    <xf numFmtId="0" fontId="0" fillId="0" borderId="39" xfId="0" applyBorder="1" applyAlignment="1">
      <alignment vertical="top" wrapText="1"/>
    </xf>
    <xf numFmtId="0" fontId="0" fillId="0" borderId="53" xfId="0" applyBorder="1" applyAlignment="1">
      <alignment vertical="top" wrapText="1"/>
    </xf>
    <xf numFmtId="0" fontId="0" fillId="0" borderId="153" xfId="0" applyBorder="1" applyAlignment="1">
      <alignment vertical="top" wrapText="1"/>
    </xf>
    <xf numFmtId="0" fontId="0" fillId="0" borderId="75" xfId="0" applyBorder="1" applyAlignment="1">
      <alignment horizontal="center" vertical="top"/>
    </xf>
    <xf numFmtId="0" fontId="0" fillId="0" borderId="26" xfId="0" applyBorder="1" applyAlignment="1">
      <alignment horizontal="center" vertical="top"/>
    </xf>
    <xf numFmtId="0" fontId="0" fillId="0" borderId="78" xfId="0" applyBorder="1" applyAlignment="1">
      <alignment horizontal="center" vertical="top"/>
    </xf>
    <xf numFmtId="0" fontId="0" fillId="0" borderId="29" xfId="0" applyBorder="1" applyAlignment="1">
      <alignment vertical="top" wrapText="1"/>
    </xf>
    <xf numFmtId="0" fontId="0" fillId="0" borderId="55" xfId="0" applyBorder="1" applyAlignment="1">
      <alignment vertical="top" wrapText="1"/>
    </xf>
    <xf numFmtId="0" fontId="0" fillId="0" borderId="23" xfId="0" applyBorder="1" applyAlignment="1">
      <alignment horizontal="center" vertical="top" wrapText="1"/>
    </xf>
    <xf numFmtId="0" fontId="0" fillId="0" borderId="23" xfId="0" applyBorder="1">
      <alignment vertical="center"/>
    </xf>
    <xf numFmtId="0" fontId="0" fillId="0" borderId="39" xfId="0" applyBorder="1" applyAlignment="1">
      <alignment vertical="top"/>
    </xf>
    <xf numFmtId="0" fontId="0" fillId="0" borderId="53" xfId="0" applyBorder="1" applyAlignment="1">
      <alignment vertical="top"/>
    </xf>
    <xf numFmtId="0" fontId="38" fillId="0" borderId="0" xfId="0" applyFont="1" applyFill="1" applyAlignment="1">
      <alignment horizontal="center" vertical="center"/>
    </xf>
    <xf numFmtId="0" fontId="28" fillId="0" borderId="0" xfId="0" applyFont="1" applyFill="1" applyAlignment="1">
      <alignment horizontal="left" vertical="center"/>
    </xf>
    <xf numFmtId="0" fontId="47" fillId="0" borderId="0" xfId="0" applyFont="1" applyFill="1" applyAlignment="1">
      <alignment horizontal="left" vertical="center"/>
    </xf>
    <xf numFmtId="0" fontId="38" fillId="0" borderId="0" xfId="0" applyFont="1" applyFill="1" applyAlignment="1">
      <alignment horizontal="right" vertical="center"/>
    </xf>
    <xf numFmtId="0" fontId="52" fillId="0" borderId="0" xfId="0" applyFont="1" applyFill="1">
      <alignment vertical="center"/>
    </xf>
    <xf numFmtId="0" fontId="53" fillId="0" borderId="0" xfId="0" applyFont="1" applyFill="1">
      <alignment vertical="center"/>
    </xf>
    <xf numFmtId="0" fontId="21" fillId="0" borderId="0" xfId="0" applyFont="1" applyFill="1">
      <alignment vertical="center"/>
    </xf>
    <xf numFmtId="0" fontId="0" fillId="0" borderId="0" xfId="0" applyFill="1">
      <alignment vertical="center"/>
    </xf>
    <xf numFmtId="0" fontId="0" fillId="0" borderId="0" xfId="0" applyFill="1" applyAlignment="1">
      <alignment horizontal="left" vertical="center" wrapText="1"/>
    </xf>
    <xf numFmtId="0" fontId="21" fillId="0" borderId="0" xfId="0" applyFont="1" applyFill="1">
      <alignment vertical="center"/>
    </xf>
    <xf numFmtId="0" fontId="22" fillId="0" borderId="0" xfId="0" applyFont="1" applyFill="1" applyAlignment="1">
      <alignment horizontal="left" vertical="center"/>
    </xf>
    <xf numFmtId="0" fontId="35" fillId="0" borderId="0" xfId="0" applyFont="1" applyFill="1" applyAlignment="1">
      <alignment horizontal="left" vertical="center"/>
    </xf>
    <xf numFmtId="0" fontId="21" fillId="0" borderId="0" xfId="0" applyFont="1" applyFill="1" applyAlignment="1">
      <alignment horizontal="left" vertical="center"/>
    </xf>
    <xf numFmtId="0" fontId="38" fillId="0" borderId="0" xfId="0" applyFont="1" applyFill="1">
      <alignment vertical="center"/>
    </xf>
    <xf numFmtId="0" fontId="0" fillId="0" borderId="13" xfId="0" applyFill="1" applyBorder="1">
      <alignment vertical="center"/>
    </xf>
    <xf numFmtId="0" fontId="38" fillId="34" borderId="0" xfId="0" applyFont="1" applyFill="1" applyAlignment="1">
      <alignment horizontal="center" vertical="center"/>
    </xf>
    <xf numFmtId="0" fontId="22" fillId="34" borderId="84" xfId="0" applyFont="1" applyFill="1" applyBorder="1" applyAlignment="1">
      <alignment horizontal="left" vertical="center"/>
    </xf>
    <xf numFmtId="0" fontId="35" fillId="34" borderId="33" xfId="0" applyFont="1" applyFill="1" applyBorder="1">
      <alignment vertical="center"/>
    </xf>
    <xf numFmtId="0" fontId="35" fillId="34" borderId="90" xfId="0" applyFont="1" applyFill="1" applyBorder="1">
      <alignment vertical="center"/>
    </xf>
    <xf numFmtId="0" fontId="22" fillId="34" borderId="84" xfId="0" applyFont="1" applyFill="1" applyBorder="1" applyAlignment="1">
      <alignment horizontal="center" vertical="center"/>
    </xf>
    <xf numFmtId="0" fontId="35" fillId="34" borderId="33" xfId="0" applyFont="1" applyFill="1" applyBorder="1" applyAlignment="1">
      <alignment horizontal="center" vertical="center"/>
    </xf>
    <xf numFmtId="0" fontId="35" fillId="34" borderId="84" xfId="0" applyFont="1" applyFill="1" applyBorder="1" applyAlignment="1">
      <alignment horizontal="center" vertical="center" shrinkToFit="1"/>
    </xf>
    <xf numFmtId="0" fontId="35" fillId="34" borderId="33" xfId="0" applyFont="1" applyFill="1" applyBorder="1" applyAlignment="1">
      <alignment vertical="center" shrinkToFit="1"/>
    </xf>
    <xf numFmtId="0" fontId="35" fillId="34" borderId="152" xfId="0" applyFont="1" applyFill="1" applyBorder="1" applyAlignment="1">
      <alignment vertical="center" shrinkToFit="1"/>
    </xf>
    <xf numFmtId="0" fontId="23" fillId="34" borderId="39" xfId="0" applyFont="1" applyFill="1" applyBorder="1" applyAlignment="1">
      <alignment horizontal="center" vertical="center"/>
    </xf>
    <xf numFmtId="0" fontId="35" fillId="34" borderId="53" xfId="0" applyFont="1" applyFill="1" applyBorder="1" applyAlignment="1">
      <alignment horizontal="center" vertical="center"/>
    </xf>
    <xf numFmtId="0" fontId="23" fillId="34" borderId="53" xfId="0" applyFont="1" applyFill="1" applyBorder="1" applyAlignment="1">
      <alignment horizontal="center" vertical="center"/>
    </xf>
    <xf numFmtId="0" fontId="35" fillId="34" borderId="75" xfId="0" applyFont="1" applyFill="1" applyBorder="1" applyAlignment="1">
      <alignment horizontal="center" vertical="center"/>
    </xf>
    <xf numFmtId="0" fontId="35" fillId="34" borderId="75" xfId="0" applyFont="1" applyFill="1" applyBorder="1">
      <alignment vertical="center"/>
    </xf>
    <xf numFmtId="0" fontId="35" fillId="34" borderId="53" xfId="0" applyFont="1" applyFill="1" applyBorder="1">
      <alignment vertical="center"/>
    </xf>
    <xf numFmtId="0" fontId="35" fillId="34" borderId="153" xfId="0" applyFont="1" applyFill="1" applyBorder="1">
      <alignment vertical="center"/>
    </xf>
    <xf numFmtId="0" fontId="22" fillId="34" borderId="40" xfId="0" applyFont="1" applyFill="1" applyBorder="1" applyAlignment="1">
      <alignment horizontal="center" vertical="center"/>
    </xf>
    <xf numFmtId="0" fontId="35" fillId="34" borderId="54" xfId="0" applyFont="1" applyFill="1" applyBorder="1">
      <alignment vertical="center"/>
    </xf>
    <xf numFmtId="0" fontId="35" fillId="34" borderId="54" xfId="0" applyFont="1" applyFill="1" applyBorder="1" applyAlignment="1">
      <alignment horizontal="center" vertical="center"/>
    </xf>
    <xf numFmtId="0" fontId="35" fillId="34" borderId="76" xfId="0" applyFont="1" applyFill="1" applyBorder="1">
      <alignment vertical="center"/>
    </xf>
    <xf numFmtId="0" fontId="35" fillId="34" borderId="40" xfId="0" applyFont="1" applyFill="1" applyBorder="1" applyAlignment="1">
      <alignment horizontal="center" vertical="center"/>
    </xf>
    <xf numFmtId="0" fontId="35" fillId="34" borderId="54" xfId="0" applyFont="1" applyFill="1" applyBorder="1" applyAlignment="1">
      <alignment horizontal="center" vertical="center"/>
    </xf>
    <xf numFmtId="0" fontId="35" fillId="34" borderId="76" xfId="0" applyFont="1" applyFill="1" applyBorder="1" applyAlignment="1">
      <alignment horizontal="center" vertical="center"/>
    </xf>
    <xf numFmtId="0" fontId="35" fillId="34" borderId="40" xfId="0" applyFont="1" applyFill="1" applyBorder="1" applyAlignment="1">
      <alignment vertical="center" shrinkToFit="1"/>
    </xf>
    <xf numFmtId="0" fontId="35" fillId="34" borderId="54" xfId="0" applyFont="1" applyFill="1" applyBorder="1" applyAlignment="1">
      <alignment vertical="center" shrinkToFit="1"/>
    </xf>
    <xf numFmtId="0" fontId="35" fillId="34" borderId="154" xfId="0" applyFont="1" applyFill="1" applyBorder="1" applyAlignment="1">
      <alignment vertical="center" shrinkToFit="1"/>
    </xf>
    <xf numFmtId="0" fontId="25" fillId="0" borderId="39" xfId="0" applyFont="1" applyFill="1" applyBorder="1" applyAlignment="1">
      <alignment horizontal="center" vertical="center"/>
    </xf>
    <xf numFmtId="0" fontId="22" fillId="0" borderId="53" xfId="0" applyFont="1" applyFill="1" applyBorder="1" applyAlignment="1">
      <alignment horizontal="left" vertical="center"/>
    </xf>
    <xf numFmtId="0" fontId="35" fillId="0" borderId="53" xfId="0" applyFont="1" applyFill="1" applyBorder="1" applyAlignment="1">
      <alignment horizontal="left" vertical="center"/>
    </xf>
    <xf numFmtId="0" fontId="25" fillId="0" borderId="53" xfId="0" applyFont="1" applyFill="1" applyBorder="1" applyAlignment="1">
      <alignment horizontal="center" vertical="center"/>
    </xf>
    <xf numFmtId="0" fontId="108" fillId="24" borderId="0" xfId="0" applyFont="1" applyFill="1" applyAlignment="1">
      <alignment horizontal="center" vertical="center" shrinkToFit="1"/>
    </xf>
    <xf numFmtId="0" fontId="25" fillId="0" borderId="62" xfId="0" applyFont="1" applyFill="1" applyBorder="1" applyAlignment="1">
      <alignment horizontal="center" vertical="center"/>
    </xf>
    <xf numFmtId="49" fontId="22" fillId="0" borderId="62" xfId="0" applyNumberFormat="1" applyFont="1" applyFill="1" applyBorder="1" applyAlignment="1">
      <alignment horizontal="left" vertical="center"/>
    </xf>
    <xf numFmtId="0" fontId="25" fillId="0" borderId="96" xfId="0" applyFont="1" applyFill="1" applyBorder="1" applyAlignment="1">
      <alignment horizontal="center" vertical="center"/>
    </xf>
    <xf numFmtId="0" fontId="21" fillId="0" borderId="116" xfId="0" applyFont="1" applyFill="1" applyBorder="1" applyAlignment="1">
      <alignment vertical="center" shrinkToFit="1"/>
    </xf>
    <xf numFmtId="0" fontId="21" fillId="0" borderId="120" xfId="0" applyFont="1" applyFill="1" applyBorder="1" applyAlignment="1">
      <alignment vertical="center" shrinkToFit="1"/>
    </xf>
    <xf numFmtId="0" fontId="25" fillId="0" borderId="59" xfId="0" applyFont="1" applyFill="1" applyBorder="1" applyAlignment="1">
      <alignment horizontal="center" vertical="center"/>
    </xf>
    <xf numFmtId="0" fontId="21" fillId="0" borderId="59" xfId="0" applyFont="1" applyFill="1" applyBorder="1" applyAlignment="1">
      <alignment vertical="center" shrinkToFit="1"/>
    </xf>
    <xf numFmtId="0" fontId="21" fillId="0" borderId="99" xfId="0" applyFont="1" applyFill="1" applyBorder="1" applyAlignment="1">
      <alignment vertical="center" shrinkToFit="1"/>
    </xf>
    <xf numFmtId="0" fontId="21" fillId="0" borderId="113" xfId="0" applyFont="1" applyFill="1" applyBorder="1" applyAlignment="1">
      <alignment vertical="center" shrinkToFit="1"/>
    </xf>
    <xf numFmtId="49" fontId="35" fillId="0" borderId="62" xfId="0" applyNumberFormat="1" applyFont="1" applyFill="1" applyBorder="1" applyAlignment="1">
      <alignment horizontal="left" vertical="center"/>
    </xf>
    <xf numFmtId="0" fontId="25" fillId="0" borderId="74" xfId="0" applyFont="1" applyFill="1" applyBorder="1" applyAlignment="1">
      <alignment horizontal="center" vertical="center"/>
    </xf>
    <xf numFmtId="0" fontId="35" fillId="0" borderId="85" xfId="0" applyFont="1" applyFill="1" applyBorder="1" applyAlignment="1">
      <alignment horizontal="left" vertical="center"/>
    </xf>
    <xf numFmtId="0" fontId="35" fillId="0" borderId="81" xfId="0" applyFont="1" applyFill="1" applyBorder="1" applyAlignment="1">
      <alignment horizontal="left" vertical="center"/>
    </xf>
    <xf numFmtId="0" fontId="35" fillId="0" borderId="81" xfId="0" applyFont="1" applyFill="1" applyBorder="1" applyAlignment="1">
      <alignment horizontal="center" vertical="center"/>
    </xf>
    <xf numFmtId="0" fontId="0" fillId="0" borderId="81" xfId="0" applyFill="1" applyBorder="1" applyAlignment="1">
      <alignment horizontal="center" vertical="center"/>
    </xf>
    <xf numFmtId="176" fontId="61" fillId="0" borderId="114" xfId="0" applyNumberFormat="1" applyFont="1" applyFill="1" applyBorder="1" applyAlignment="1">
      <alignment horizontal="left" vertical="center"/>
    </xf>
    <xf numFmtId="0" fontId="25" fillId="0" borderId="115" xfId="0" applyFont="1" applyFill="1" applyBorder="1" applyAlignment="1">
      <alignment horizontal="center" vertical="center"/>
    </xf>
    <xf numFmtId="0" fontId="21" fillId="0" borderId="117" xfId="0" applyFont="1" applyFill="1" applyBorder="1" applyAlignment="1">
      <alignment vertical="center" shrinkToFit="1"/>
    </xf>
    <xf numFmtId="0" fontId="21" fillId="0" borderId="121" xfId="0" applyFont="1" applyFill="1" applyBorder="1" applyAlignment="1">
      <alignment vertical="center" shrinkToFit="1"/>
    </xf>
    <xf numFmtId="0" fontId="25" fillId="0" borderId="100" xfId="0" applyFont="1" applyFill="1" applyBorder="1" applyAlignment="1">
      <alignment horizontal="center" vertical="center"/>
    </xf>
    <xf numFmtId="0" fontId="21" fillId="0" borderId="100" xfId="0" applyFont="1" applyFill="1" applyBorder="1" applyAlignment="1">
      <alignment vertical="center" shrinkToFit="1"/>
    </xf>
    <xf numFmtId="0" fontId="21" fillId="0" borderId="143" xfId="0" applyFont="1" applyFill="1" applyBorder="1" applyAlignment="1">
      <alignment vertical="center" shrinkToFit="1"/>
    </xf>
    <xf numFmtId="0" fontId="21" fillId="0" borderId="144" xfId="0" applyFont="1" applyFill="1" applyBorder="1" applyAlignment="1">
      <alignment vertical="center" shrinkToFit="1"/>
    </xf>
    <xf numFmtId="0" fontId="25" fillId="0" borderId="32" xfId="0" applyFont="1" applyFill="1" applyBorder="1" applyAlignment="1">
      <alignment horizontal="center" vertical="center"/>
    </xf>
    <xf numFmtId="0" fontId="35" fillId="0" borderId="49" xfId="0" applyFont="1" applyFill="1" applyBorder="1" applyAlignment="1">
      <alignment horizontal="center" vertical="center"/>
    </xf>
    <xf numFmtId="0" fontId="35" fillId="0" borderId="83" xfId="0" applyFont="1" applyFill="1" applyBorder="1" applyAlignment="1">
      <alignment horizontal="center" vertical="center"/>
    </xf>
    <xf numFmtId="0" fontId="21" fillId="0" borderId="72" xfId="0" applyFont="1" applyFill="1" applyBorder="1" applyAlignment="1">
      <alignment horizontal="left" vertical="center"/>
    </xf>
    <xf numFmtId="0" fontId="21" fillId="0" borderId="73" xfId="0" applyFont="1" applyFill="1" applyBorder="1" applyAlignment="1">
      <alignment horizontal="left" vertical="center"/>
    </xf>
    <xf numFmtId="0" fontId="21" fillId="0" borderId="131" xfId="0" applyFont="1" applyFill="1" applyBorder="1" applyAlignment="1">
      <alignment horizontal="left" vertical="center"/>
    </xf>
    <xf numFmtId="0" fontId="21" fillId="0" borderId="133" xfId="0" applyFont="1" applyFill="1" applyBorder="1" applyAlignment="1">
      <alignment horizontal="center" vertical="center"/>
    </xf>
    <xf numFmtId="0" fontId="21" fillId="0" borderId="51" xfId="0" applyFont="1" applyFill="1" applyBorder="1" applyAlignment="1">
      <alignment horizontal="center" vertical="center"/>
    </xf>
    <xf numFmtId="176" fontId="22" fillId="0" borderId="94" xfId="0" applyNumberFormat="1" applyFont="1" applyFill="1" applyBorder="1" applyAlignment="1">
      <alignment horizontal="center" vertical="center"/>
    </xf>
    <xf numFmtId="176" fontId="22" fillId="0" borderId="32" xfId="0" applyNumberFormat="1" applyFont="1" applyFill="1" applyBorder="1" applyAlignment="1">
      <alignment horizontal="center" vertical="center"/>
    </xf>
    <xf numFmtId="176" fontId="22" fillId="0" borderId="56" xfId="0" applyNumberFormat="1" applyFont="1" applyFill="1" applyBorder="1" applyAlignment="1">
      <alignment horizontal="center" vertical="center"/>
    </xf>
    <xf numFmtId="0" fontId="21" fillId="0" borderId="73" xfId="0" applyFont="1" applyFill="1" applyBorder="1" applyAlignment="1">
      <alignment horizontal="center" vertical="center"/>
    </xf>
    <xf numFmtId="176" fontId="22" fillId="0" borderId="73" xfId="0" applyNumberFormat="1" applyFont="1" applyFill="1" applyBorder="1" applyAlignment="1">
      <alignment horizontal="center" vertical="center"/>
    </xf>
    <xf numFmtId="176" fontId="22" fillId="0" borderId="162" xfId="0" applyNumberFormat="1" applyFont="1" applyFill="1" applyBorder="1" applyAlignment="1">
      <alignment horizontal="center" vertical="center"/>
    </xf>
    <xf numFmtId="0" fontId="108" fillId="24" borderId="0" xfId="0" applyFont="1" applyFill="1" applyAlignment="1">
      <alignment horizontal="right" vertical="center"/>
    </xf>
    <xf numFmtId="0" fontId="162" fillId="24" borderId="0" xfId="0" applyFont="1" applyFill="1" applyAlignment="1">
      <alignment horizontal="left" vertical="center" wrapText="1"/>
    </xf>
    <xf numFmtId="0" fontId="162" fillId="29" borderId="39" xfId="0" applyFont="1" applyFill="1" applyBorder="1" applyAlignment="1">
      <alignment horizontal="center" vertical="center" wrapText="1"/>
    </xf>
    <xf numFmtId="0" fontId="162" fillId="0" borderId="75" xfId="0" applyFont="1" applyBorder="1" applyAlignment="1">
      <alignment horizontal="center" vertical="center" wrapText="1"/>
    </xf>
    <xf numFmtId="0" fontId="162" fillId="24" borderId="30" xfId="0" applyFont="1" applyFill="1" applyBorder="1" applyAlignment="1">
      <alignment horizontal="left" vertical="center" wrapText="1"/>
    </xf>
    <xf numFmtId="0" fontId="108" fillId="24" borderId="0" xfId="0" applyFont="1" applyFill="1" applyAlignment="1">
      <alignment horizontal="left" vertical="center" wrapText="1"/>
    </xf>
    <xf numFmtId="0" fontId="162" fillId="30" borderId="39" xfId="0" applyFont="1" applyFill="1" applyBorder="1" applyAlignment="1">
      <alignment horizontal="center" vertical="center" wrapText="1"/>
    </xf>
    <xf numFmtId="0" fontId="162" fillId="30" borderId="75" xfId="0" applyFont="1" applyFill="1" applyBorder="1" applyAlignment="1">
      <alignment horizontal="center" vertical="center" wrapText="1"/>
    </xf>
    <xf numFmtId="0" fontId="162" fillId="24" borderId="0" xfId="0" applyFont="1" applyFill="1" applyAlignment="1">
      <alignment vertical="center" wrapText="1"/>
    </xf>
    <xf numFmtId="0" fontId="105" fillId="24" borderId="0" xfId="0" applyFont="1" applyFill="1" applyAlignment="1">
      <alignment vertic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チェック セル 2" xfId="28" xr:uid="{00000000-0005-0000-0000-00001B000000}"/>
    <cellStyle name="どちらでもない" xfId="19" builtinId="28" customBuiltin="1"/>
    <cellStyle name="ハイパーリンク" xfId="29" xr:uid="{00000000-0005-0000-0000-00001C000000}"/>
    <cellStyle name="メモ" xfId="30" builtinId="10" customBuiltin="1"/>
    <cellStyle name="メモ 2" xfId="31" xr:uid="{00000000-0005-0000-0000-00001E000000}"/>
    <cellStyle name="メモ 3" xfId="32" xr:uid="{00000000-0005-0000-0000-00001F000000}"/>
    <cellStyle name="リンク セル" xfId="33" builtinId="24" customBuiltin="1"/>
    <cellStyle name="リンク セル 2" xfId="34" xr:uid="{00000000-0005-0000-0000-000021000000}"/>
    <cellStyle name="悪い" xfId="41" builtinId="27" customBuiltin="1"/>
    <cellStyle name="計算" xfId="50" builtinId="22" customBuiltin="1"/>
    <cellStyle name="計算 2" xfId="51" xr:uid="{00000000-0005-0000-0000-000033000000}"/>
    <cellStyle name="計算 3" xfId="52" xr:uid="{00000000-0005-0000-0000-000034000000}"/>
    <cellStyle name="警告文" xfId="54" builtinId="11" customBuiltin="1"/>
    <cellStyle name="見出し 1" xfId="46" builtinId="16" customBuiltin="1"/>
    <cellStyle name="見出し 2" xfId="47" builtinId="17" customBuiltin="1"/>
    <cellStyle name="見出し 3" xfId="48" builtinId="18" customBuiltin="1"/>
    <cellStyle name="見出し 4" xfId="49" builtinId="19" customBuiltin="1"/>
    <cellStyle name="集計" xfId="55" builtinId="25" customBuiltin="1"/>
    <cellStyle name="集計 2" xfId="56" xr:uid="{00000000-0005-0000-0000-000038000000}"/>
    <cellStyle name="集計 3" xfId="57" xr:uid="{00000000-0005-0000-0000-000039000000}"/>
    <cellStyle name="出力" xfId="38" builtinId="21" customBuiltin="1"/>
    <cellStyle name="出力 2" xfId="39" xr:uid="{00000000-0005-0000-0000-000026000000}"/>
    <cellStyle name="出力 3" xfId="40" xr:uid="{00000000-0005-0000-0000-000027000000}"/>
    <cellStyle name="説明文" xfId="53" builtinId="53" customBuiltin="1"/>
    <cellStyle name="入力" xfId="35" builtinId="20" customBuiltin="1"/>
    <cellStyle name="入力 2" xfId="36" xr:uid="{00000000-0005-0000-0000-000023000000}"/>
    <cellStyle name="入力 3" xfId="37" xr:uid="{00000000-0005-0000-0000-000024000000}"/>
    <cellStyle name="標準" xfId="0" builtinId="0"/>
    <cellStyle name="標準 2" xfId="42" xr:uid="{00000000-0005-0000-0000-00002A000000}"/>
    <cellStyle name="標準 2 2" xfId="43" xr:uid="{00000000-0005-0000-0000-00002B000000}"/>
    <cellStyle name="標準 3" xfId="44" xr:uid="{00000000-0005-0000-0000-00002C000000}"/>
    <cellStyle name="良い" xfId="45" builtinId="26" customBuiltin="1"/>
  </cellStyles>
  <dxfs count="0"/>
  <tableStyles count="0" defaultTableStyle="TableStyleMedium9" defaultPivotStyle="PivotStyleLight16"/>
  <colors>
    <mruColors>
      <color rgb="FFFFFFCC"/>
      <color rgb="FFFF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31</xdr:col>
      <xdr:colOff>22225</xdr:colOff>
      <xdr:row>86</xdr:row>
      <xdr:rowOff>138430</xdr:rowOff>
    </xdr:from>
    <xdr:to>
      <xdr:col>31</xdr:col>
      <xdr:colOff>236220</xdr:colOff>
      <xdr:row>87</xdr:row>
      <xdr:rowOff>167640</xdr:rowOff>
    </xdr:to>
    <xdr:sp macro="" textlink="">
      <xdr:nvSpPr>
        <xdr:cNvPr id="29" name="矢印: 右 28">
          <a:extLst>
            <a:ext uri="{FF2B5EF4-FFF2-40B4-BE49-F238E27FC236}">
              <a16:creationId xmlns:a16="http://schemas.microsoft.com/office/drawing/2014/main" id="{00000000-0008-0000-0000-00001D000000}"/>
            </a:ext>
          </a:extLst>
        </xdr:cNvPr>
        <xdr:cNvSpPr/>
      </xdr:nvSpPr>
      <xdr:spPr>
        <a:xfrm rot="5400000">
          <a:off x="11095355" y="28237180"/>
          <a:ext cx="213995" cy="3721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121920</xdr:colOff>
      <xdr:row>79</xdr:row>
      <xdr:rowOff>104775</xdr:rowOff>
    </xdr:from>
    <xdr:to>
      <xdr:col>10</xdr:col>
      <xdr:colOff>259080</xdr:colOff>
      <xdr:row>79</xdr:row>
      <xdr:rowOff>266065</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75890" y="25422225"/>
          <a:ext cx="1202055" cy="161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352425</xdr:colOff>
      <xdr:row>56</xdr:row>
      <xdr:rowOff>258445</xdr:rowOff>
    </xdr:from>
    <xdr:ext cx="310515" cy="221615"/>
    <xdr:pic>
      <xdr:nvPicPr>
        <xdr:cNvPr id="33" name="グラフィックス 32" descr="右向き指示マーク">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910310" y="17902555"/>
          <a:ext cx="310515" cy="221615"/>
        </a:xfrm>
        <a:prstGeom prst="rect">
          <a:avLst/>
        </a:prstGeom>
      </xdr:spPr>
    </xdr:pic>
    <xdr:clientData/>
  </xdr:oneCellAnchor>
  <xdr:oneCellAnchor>
    <xdr:from>
      <xdr:col>37</xdr:col>
      <xdr:colOff>346075</xdr:colOff>
      <xdr:row>23</xdr:row>
      <xdr:rowOff>191135</xdr:rowOff>
    </xdr:from>
    <xdr:ext cx="280035" cy="227330"/>
    <xdr:pic>
      <xdr:nvPicPr>
        <xdr:cNvPr id="44" name="グラフィックス 43" descr="右向き指示マーク">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548995" y="6767195"/>
          <a:ext cx="280035" cy="227330"/>
        </a:xfrm>
        <a:prstGeom prst="rect">
          <a:avLst/>
        </a:prstGeom>
      </xdr:spPr>
    </xdr:pic>
    <xdr:clientData/>
  </xdr:oneCellAnchor>
  <xdr:twoCellAnchor>
    <xdr:from>
      <xdr:col>2</xdr:col>
      <xdr:colOff>0</xdr:colOff>
      <xdr:row>80</xdr:row>
      <xdr:rowOff>9525</xdr:rowOff>
    </xdr:from>
    <xdr:to>
      <xdr:col>2</xdr:col>
      <xdr:colOff>190500</xdr:colOff>
      <xdr:row>80</xdr:row>
      <xdr:rowOff>323850</xdr:rowOff>
    </xdr:to>
    <xdr:sp macro="" textlink="">
      <xdr:nvSpPr>
        <xdr:cNvPr id="64" name="矢印: 下 63">
          <a:extLst>
            <a:ext uri="{FF2B5EF4-FFF2-40B4-BE49-F238E27FC236}">
              <a16:creationId xmlns:a16="http://schemas.microsoft.com/office/drawing/2014/main" id="{00000000-0008-0000-0000-000040000000}"/>
            </a:ext>
          </a:extLst>
        </xdr:cNvPr>
        <xdr:cNvSpPr/>
      </xdr:nvSpPr>
      <xdr:spPr>
        <a:xfrm>
          <a:off x="735965" y="25669875"/>
          <a:ext cx="190500"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12700</xdr:colOff>
      <xdr:row>101</xdr:row>
      <xdr:rowOff>156210</xdr:rowOff>
    </xdr:from>
    <xdr:to>
      <xdr:col>34</xdr:col>
      <xdr:colOff>199390</xdr:colOff>
      <xdr:row>102</xdr:row>
      <xdr:rowOff>390525</xdr:rowOff>
    </xdr:to>
    <xdr:sp macro="" textlink="">
      <xdr:nvSpPr>
        <xdr:cNvPr id="41" name="矢印: 下 40">
          <a:extLst>
            <a:ext uri="{FF2B5EF4-FFF2-40B4-BE49-F238E27FC236}">
              <a16:creationId xmlns:a16="http://schemas.microsoft.com/office/drawing/2014/main" id="{00000000-0008-0000-0000-000029000000}"/>
            </a:ext>
          </a:extLst>
        </xdr:cNvPr>
        <xdr:cNvSpPr/>
      </xdr:nvSpPr>
      <xdr:spPr>
        <a:xfrm>
          <a:off x="12150725" y="33969960"/>
          <a:ext cx="186690" cy="6248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352425</xdr:colOff>
      <xdr:row>24</xdr:row>
      <xdr:rowOff>199390</xdr:rowOff>
    </xdr:from>
    <xdr:ext cx="307340" cy="234315"/>
    <xdr:pic>
      <xdr:nvPicPr>
        <xdr:cNvPr id="38" name="グラフィックス 37" descr="右向き指示マーク">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555345" y="7080250"/>
          <a:ext cx="307340" cy="234315"/>
        </a:xfrm>
        <a:prstGeom prst="rect">
          <a:avLst/>
        </a:prstGeom>
      </xdr:spPr>
    </xdr:pic>
    <xdr:clientData/>
  </xdr:oneCellAnchor>
  <xdr:twoCellAnchor>
    <xdr:from>
      <xdr:col>34</xdr:col>
      <xdr:colOff>63500</xdr:colOff>
      <xdr:row>87</xdr:row>
      <xdr:rowOff>210185</xdr:rowOff>
    </xdr:from>
    <xdr:to>
      <xdr:col>34</xdr:col>
      <xdr:colOff>261620</xdr:colOff>
      <xdr:row>88</xdr:row>
      <xdr:rowOff>159385</xdr:rowOff>
    </xdr:to>
    <xdr:sp macro="" textlink="">
      <xdr:nvSpPr>
        <xdr:cNvPr id="50" name="矢印: 右 49">
          <a:extLst>
            <a:ext uri="{FF2B5EF4-FFF2-40B4-BE49-F238E27FC236}">
              <a16:creationId xmlns:a16="http://schemas.microsoft.com/office/drawing/2014/main" id="{00000000-0008-0000-0000-000032000000}"/>
            </a:ext>
          </a:extLst>
        </xdr:cNvPr>
        <xdr:cNvSpPr/>
      </xdr:nvSpPr>
      <xdr:spPr>
        <a:xfrm rot="5400000">
          <a:off x="12201525" y="28651835"/>
          <a:ext cx="19812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269875</xdr:colOff>
      <xdr:row>43</xdr:row>
      <xdr:rowOff>34925</xdr:rowOff>
    </xdr:from>
    <xdr:ext cx="301625" cy="235585"/>
    <xdr:pic>
      <xdr:nvPicPr>
        <xdr:cNvPr id="42" name="グラフィックス 2" descr="右向き指示マーク">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13472795" y="12935585"/>
          <a:ext cx="301625" cy="235585"/>
        </a:xfrm>
        <a:prstGeom prst="rect">
          <a:avLst/>
        </a:prstGeom>
      </xdr:spPr>
    </xdr:pic>
    <xdr:clientData/>
  </xdr:oneCellAnchor>
  <xdr:twoCellAnchor>
    <xdr:from>
      <xdr:col>31</xdr:col>
      <xdr:colOff>108585</xdr:colOff>
      <xdr:row>54</xdr:row>
      <xdr:rowOff>523240</xdr:rowOff>
    </xdr:from>
    <xdr:to>
      <xdr:col>31</xdr:col>
      <xdr:colOff>222250</xdr:colOff>
      <xdr:row>55</xdr:row>
      <xdr:rowOff>340360</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rot="5400000" flipV="1">
          <a:off x="11181715" y="17186275"/>
          <a:ext cx="113665" cy="455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405765</xdr:colOff>
      <xdr:row>56</xdr:row>
      <xdr:rowOff>342900</xdr:rowOff>
    </xdr:from>
    <xdr:to>
      <xdr:col>39</xdr:col>
      <xdr:colOff>405765</xdr:colOff>
      <xdr:row>57</xdr:row>
      <xdr:rowOff>217805</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rot="5400000" flipV="1">
          <a:off x="14318615" y="17987010"/>
          <a:ext cx="0" cy="2178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81280</xdr:colOff>
      <xdr:row>114</xdr:row>
      <xdr:rowOff>332105</xdr:rowOff>
    </xdr:from>
    <xdr:to>
      <xdr:col>34</xdr:col>
      <xdr:colOff>247650</xdr:colOff>
      <xdr:row>117</xdr:row>
      <xdr:rowOff>53340</xdr:rowOff>
    </xdr:to>
    <xdr:sp macro="" textlink="">
      <xdr:nvSpPr>
        <xdr:cNvPr id="81" name="矢印: 下 79">
          <a:extLst>
            <a:ext uri="{FF2B5EF4-FFF2-40B4-BE49-F238E27FC236}">
              <a16:creationId xmlns:a16="http://schemas.microsoft.com/office/drawing/2014/main" id="{00000000-0008-0000-0000-000051000000}"/>
            </a:ext>
          </a:extLst>
        </xdr:cNvPr>
        <xdr:cNvSpPr/>
      </xdr:nvSpPr>
      <xdr:spPr>
        <a:xfrm>
          <a:off x="12219305" y="38853110"/>
          <a:ext cx="166370" cy="11404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10160</xdr:colOff>
      <xdr:row>114</xdr:row>
      <xdr:rowOff>330200</xdr:rowOff>
    </xdr:from>
    <xdr:to>
      <xdr:col>31</xdr:col>
      <xdr:colOff>195580</xdr:colOff>
      <xdr:row>117</xdr:row>
      <xdr:rowOff>48260</xdr:rowOff>
    </xdr:to>
    <xdr:sp macro="" textlink="">
      <xdr:nvSpPr>
        <xdr:cNvPr id="83" name="矢印: 下 78">
          <a:extLst>
            <a:ext uri="{FF2B5EF4-FFF2-40B4-BE49-F238E27FC236}">
              <a16:creationId xmlns:a16="http://schemas.microsoft.com/office/drawing/2014/main" id="{00000000-0008-0000-0000-000053000000}"/>
            </a:ext>
          </a:extLst>
        </xdr:cNvPr>
        <xdr:cNvSpPr/>
      </xdr:nvSpPr>
      <xdr:spPr>
        <a:xfrm>
          <a:off x="11083290" y="38851205"/>
          <a:ext cx="185420" cy="113728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31750</xdr:colOff>
      <xdr:row>114</xdr:row>
      <xdr:rowOff>141605</xdr:rowOff>
    </xdr:from>
    <xdr:ext cx="309880" cy="218440"/>
    <xdr:pic>
      <xdr:nvPicPr>
        <xdr:cNvPr id="98" name="グラフィックス 70" descr="右向き指示マーク">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4"/>
            </a:ext>
          </a:extLst>
        </a:blip>
        <a:stretch>
          <a:fillRect/>
        </a:stretch>
      </xdr:blipFill>
      <xdr:spPr>
        <a:xfrm>
          <a:off x="13589635" y="38662610"/>
          <a:ext cx="309880" cy="218440"/>
        </a:xfrm>
        <a:prstGeom prst="rect">
          <a:avLst/>
        </a:prstGeom>
      </xdr:spPr>
    </xdr:pic>
    <xdr:clientData/>
  </xdr:oneCellAnchor>
  <xdr:twoCellAnchor>
    <xdr:from>
      <xdr:col>34</xdr:col>
      <xdr:colOff>118745</xdr:colOff>
      <xdr:row>125</xdr:row>
      <xdr:rowOff>27940</xdr:rowOff>
    </xdr:from>
    <xdr:to>
      <xdr:col>34</xdr:col>
      <xdr:colOff>266700</xdr:colOff>
      <xdr:row>126</xdr:row>
      <xdr:rowOff>351790</xdr:rowOff>
    </xdr:to>
    <xdr:sp macro="" textlink="">
      <xdr:nvSpPr>
        <xdr:cNvPr id="100" name="矢印: 下 72">
          <a:extLst>
            <a:ext uri="{FF2B5EF4-FFF2-40B4-BE49-F238E27FC236}">
              <a16:creationId xmlns:a16="http://schemas.microsoft.com/office/drawing/2014/main" id="{00000000-0008-0000-0000-000064000000}"/>
            </a:ext>
          </a:extLst>
        </xdr:cNvPr>
        <xdr:cNvSpPr/>
      </xdr:nvSpPr>
      <xdr:spPr>
        <a:xfrm>
          <a:off x="12256770" y="42894250"/>
          <a:ext cx="147955" cy="600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6985</xdr:colOff>
      <xdr:row>114</xdr:row>
      <xdr:rowOff>419100</xdr:rowOff>
    </xdr:from>
    <xdr:ext cx="285115" cy="219710"/>
    <xdr:pic>
      <xdr:nvPicPr>
        <xdr:cNvPr id="101" name="グラフィックス 73" descr="右向き指示マーク">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4"/>
            </a:ext>
          </a:extLst>
        </a:blip>
        <a:stretch>
          <a:fillRect/>
        </a:stretch>
      </xdr:blipFill>
      <xdr:spPr>
        <a:xfrm>
          <a:off x="13564870" y="38940105"/>
          <a:ext cx="285115" cy="219710"/>
        </a:xfrm>
        <a:prstGeom prst="rect">
          <a:avLst/>
        </a:prstGeom>
      </xdr:spPr>
    </xdr:pic>
    <xdr:clientData/>
  </xdr:oneCellAnchor>
  <xdr:twoCellAnchor>
    <xdr:from>
      <xdr:col>31</xdr:col>
      <xdr:colOff>13970</xdr:colOff>
      <xdr:row>101</xdr:row>
      <xdr:rowOff>171450</xdr:rowOff>
    </xdr:from>
    <xdr:to>
      <xdr:col>31</xdr:col>
      <xdr:colOff>200660</xdr:colOff>
      <xdr:row>102</xdr:row>
      <xdr:rowOff>390525</xdr:rowOff>
    </xdr:to>
    <xdr:sp macro="" textlink="">
      <xdr:nvSpPr>
        <xdr:cNvPr id="107" name="矢印: 下 79">
          <a:extLst>
            <a:ext uri="{FF2B5EF4-FFF2-40B4-BE49-F238E27FC236}">
              <a16:creationId xmlns:a16="http://schemas.microsoft.com/office/drawing/2014/main" id="{00000000-0008-0000-0000-00006B000000}"/>
            </a:ext>
          </a:extLst>
        </xdr:cNvPr>
        <xdr:cNvSpPr/>
      </xdr:nvSpPr>
      <xdr:spPr>
        <a:xfrm>
          <a:off x="11087100" y="33985200"/>
          <a:ext cx="18669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88265</xdr:colOff>
      <xdr:row>125</xdr:row>
      <xdr:rowOff>27940</xdr:rowOff>
    </xdr:from>
    <xdr:to>
      <xdr:col>31</xdr:col>
      <xdr:colOff>236220</xdr:colOff>
      <xdr:row>126</xdr:row>
      <xdr:rowOff>351790</xdr:rowOff>
    </xdr:to>
    <xdr:sp macro="" textlink="">
      <xdr:nvSpPr>
        <xdr:cNvPr id="110" name="矢印: 下 49">
          <a:extLst>
            <a:ext uri="{FF2B5EF4-FFF2-40B4-BE49-F238E27FC236}">
              <a16:creationId xmlns:a16="http://schemas.microsoft.com/office/drawing/2014/main" id="{00000000-0008-0000-0000-00006E000000}"/>
            </a:ext>
          </a:extLst>
        </xdr:cNvPr>
        <xdr:cNvSpPr/>
      </xdr:nvSpPr>
      <xdr:spPr>
        <a:xfrm>
          <a:off x="11161395" y="42894250"/>
          <a:ext cx="147955" cy="600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190500</xdr:colOff>
      <xdr:row>5</xdr:row>
      <xdr:rowOff>381000</xdr:rowOff>
    </xdr:from>
    <xdr:to>
      <xdr:col>54</xdr:col>
      <xdr:colOff>348615</xdr:colOff>
      <xdr:row>7</xdr:row>
      <xdr:rowOff>90170</xdr:rowOff>
    </xdr:to>
    <xdr:sp macro="" textlink="">
      <xdr:nvSpPr>
        <xdr:cNvPr id="2" name="矢印: 右 1">
          <a:extLst>
            <a:ext uri="{FF2B5EF4-FFF2-40B4-BE49-F238E27FC236}">
              <a16:creationId xmlns:a16="http://schemas.microsoft.com/office/drawing/2014/main" id="{00000000-0008-0000-0200-000002000000}"/>
            </a:ext>
          </a:extLst>
        </xdr:cNvPr>
        <xdr:cNvSpPr/>
      </xdr:nvSpPr>
      <xdr:spPr>
        <a:xfrm>
          <a:off x="20674330" y="1842135"/>
          <a:ext cx="158115" cy="280670"/>
        </a:xfrm>
        <a:prstGeom prst="rightArrow">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259080</xdr:colOff>
      <xdr:row>6</xdr:row>
      <xdr:rowOff>4445</xdr:rowOff>
    </xdr:from>
    <xdr:to>
      <xdr:col>25</xdr:col>
      <xdr:colOff>22860</xdr:colOff>
      <xdr:row>7</xdr:row>
      <xdr:rowOff>66040</xdr:rowOff>
    </xdr:to>
    <xdr:sp macro="" textlink="">
      <xdr:nvSpPr>
        <xdr:cNvPr id="3" name="矢印: 右 2">
          <a:extLst>
            <a:ext uri="{FF2B5EF4-FFF2-40B4-BE49-F238E27FC236}">
              <a16:creationId xmlns:a16="http://schemas.microsoft.com/office/drawing/2014/main" id="{00000000-0008-0000-0200-000003000000}"/>
            </a:ext>
          </a:extLst>
        </xdr:cNvPr>
        <xdr:cNvSpPr/>
      </xdr:nvSpPr>
      <xdr:spPr>
        <a:xfrm>
          <a:off x="7886700" y="1846580"/>
          <a:ext cx="803910" cy="252095"/>
        </a:xfrm>
        <a:prstGeom prst="rightArrow">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53340</xdr:colOff>
      <xdr:row>24</xdr:row>
      <xdr:rowOff>19685</xdr:rowOff>
    </xdr:from>
    <xdr:to>
      <xdr:col>11</xdr:col>
      <xdr:colOff>1270</xdr:colOff>
      <xdr:row>30</xdr:row>
      <xdr:rowOff>190500</xdr:rowOff>
    </xdr:to>
    <xdr:grpSp>
      <xdr:nvGrpSpPr>
        <xdr:cNvPr id="46" name="グループ化 45">
          <a:extLst>
            <a:ext uri="{FF2B5EF4-FFF2-40B4-BE49-F238E27FC236}">
              <a16:creationId xmlns:a16="http://schemas.microsoft.com/office/drawing/2014/main" id="{00000000-0008-0000-0500-00002E000000}"/>
            </a:ext>
          </a:extLst>
        </xdr:cNvPr>
        <xdr:cNvGrpSpPr/>
      </xdr:nvGrpSpPr>
      <xdr:grpSpPr>
        <a:xfrm>
          <a:off x="3284220" y="8268335"/>
          <a:ext cx="3148330" cy="1771015"/>
          <a:chOff x="704851" y="35775900"/>
          <a:chExt cx="3914774" cy="1771650"/>
        </a:xfrm>
      </xdr:grpSpPr>
      <xdr:grpSp>
        <xdr:nvGrpSpPr>
          <xdr:cNvPr id="47" name="グループ化 46">
            <a:extLst>
              <a:ext uri="{FF2B5EF4-FFF2-40B4-BE49-F238E27FC236}">
                <a16:creationId xmlns:a16="http://schemas.microsoft.com/office/drawing/2014/main" id="{00000000-0008-0000-0500-00002F000000}"/>
              </a:ext>
            </a:extLst>
          </xdr:cNvPr>
          <xdr:cNvGrpSpPr/>
        </xdr:nvGrpSpPr>
        <xdr:grpSpPr>
          <a:xfrm>
            <a:off x="704851" y="35775900"/>
            <a:ext cx="3914774" cy="1771650"/>
            <a:chOff x="704851" y="35775900"/>
            <a:chExt cx="3914774" cy="1771650"/>
          </a:xfrm>
        </xdr:grpSpPr>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4851" y="35775900"/>
              <a:ext cx="3914774" cy="1771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楕円 48">
              <a:extLst>
                <a:ext uri="{FF2B5EF4-FFF2-40B4-BE49-F238E27FC236}">
                  <a16:creationId xmlns:a16="http://schemas.microsoft.com/office/drawing/2014/main" id="{00000000-0008-0000-0500-000031000000}"/>
                </a:ext>
              </a:extLst>
            </xdr:cNvPr>
            <xdr:cNvSpPr/>
          </xdr:nvSpPr>
          <xdr:spPr>
            <a:xfrm>
              <a:off x="1047750"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楕円 49">
              <a:extLst>
                <a:ext uri="{FF2B5EF4-FFF2-40B4-BE49-F238E27FC236}">
                  <a16:creationId xmlns:a16="http://schemas.microsoft.com/office/drawing/2014/main" id="{00000000-0008-0000-0500-000032000000}"/>
                </a:ext>
              </a:extLst>
            </xdr:cNvPr>
            <xdr:cNvSpPr/>
          </xdr:nvSpPr>
          <xdr:spPr>
            <a:xfrm>
              <a:off x="2809875"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楕円 50">
              <a:extLst>
                <a:ext uri="{FF2B5EF4-FFF2-40B4-BE49-F238E27FC236}">
                  <a16:creationId xmlns:a16="http://schemas.microsoft.com/office/drawing/2014/main" id="{00000000-0008-0000-0500-000033000000}"/>
                </a:ext>
              </a:extLst>
            </xdr:cNvPr>
            <xdr:cNvSpPr/>
          </xdr:nvSpPr>
          <xdr:spPr>
            <a:xfrm>
              <a:off x="2486025"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楕円 51">
              <a:extLst>
                <a:ext uri="{FF2B5EF4-FFF2-40B4-BE49-F238E27FC236}">
                  <a16:creationId xmlns:a16="http://schemas.microsoft.com/office/drawing/2014/main" id="{00000000-0008-0000-0500-000034000000}"/>
                </a:ext>
              </a:extLst>
            </xdr:cNvPr>
            <xdr:cNvSpPr/>
          </xdr:nvSpPr>
          <xdr:spPr>
            <a:xfrm>
              <a:off x="1676400"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楕円 52">
              <a:extLst>
                <a:ext uri="{FF2B5EF4-FFF2-40B4-BE49-F238E27FC236}">
                  <a16:creationId xmlns:a16="http://schemas.microsoft.com/office/drawing/2014/main" id="{00000000-0008-0000-0500-000035000000}"/>
                </a:ext>
              </a:extLst>
            </xdr:cNvPr>
            <xdr:cNvSpPr/>
          </xdr:nvSpPr>
          <xdr:spPr>
            <a:xfrm>
              <a:off x="1990725"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楕円 53">
              <a:extLst>
                <a:ext uri="{FF2B5EF4-FFF2-40B4-BE49-F238E27FC236}">
                  <a16:creationId xmlns:a16="http://schemas.microsoft.com/office/drawing/2014/main" id="{00000000-0008-0000-0500-000036000000}"/>
                </a:ext>
              </a:extLst>
            </xdr:cNvPr>
            <xdr:cNvSpPr/>
          </xdr:nvSpPr>
          <xdr:spPr>
            <a:xfrm>
              <a:off x="4000500"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楕円 54">
              <a:extLst>
                <a:ext uri="{FF2B5EF4-FFF2-40B4-BE49-F238E27FC236}">
                  <a16:creationId xmlns:a16="http://schemas.microsoft.com/office/drawing/2014/main" id="{00000000-0008-0000-0500-000037000000}"/>
                </a:ext>
              </a:extLst>
            </xdr:cNvPr>
            <xdr:cNvSpPr/>
          </xdr:nvSpPr>
          <xdr:spPr>
            <a:xfrm>
              <a:off x="3686175"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楕円 55">
              <a:extLst>
                <a:ext uri="{FF2B5EF4-FFF2-40B4-BE49-F238E27FC236}">
                  <a16:creationId xmlns:a16="http://schemas.microsoft.com/office/drawing/2014/main" id="{00000000-0008-0000-0500-000038000000}"/>
                </a:ext>
              </a:extLst>
            </xdr:cNvPr>
            <xdr:cNvSpPr/>
          </xdr:nvSpPr>
          <xdr:spPr>
            <a:xfrm>
              <a:off x="3371850"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楕円 56">
              <a:extLst>
                <a:ext uri="{FF2B5EF4-FFF2-40B4-BE49-F238E27FC236}">
                  <a16:creationId xmlns:a16="http://schemas.microsoft.com/office/drawing/2014/main" id="{00000000-0008-0000-0500-000039000000}"/>
                </a:ext>
              </a:extLst>
            </xdr:cNvPr>
            <xdr:cNvSpPr/>
          </xdr:nvSpPr>
          <xdr:spPr>
            <a:xfrm>
              <a:off x="2314575" y="36652199"/>
              <a:ext cx="66675" cy="476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左中かっこ 57">
              <a:extLst>
                <a:ext uri="{FF2B5EF4-FFF2-40B4-BE49-F238E27FC236}">
                  <a16:creationId xmlns:a16="http://schemas.microsoft.com/office/drawing/2014/main" id="{00000000-0008-0000-0500-00003A000000}"/>
                </a:ext>
              </a:extLst>
            </xdr:cNvPr>
            <xdr:cNvSpPr/>
          </xdr:nvSpPr>
          <xdr:spPr>
            <a:xfrm rot="5400000">
              <a:off x="1571687" y="35905288"/>
              <a:ext cx="85725" cy="104627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9" name="正方形/長方形 58">
              <a:extLst>
                <a:ext uri="{FF2B5EF4-FFF2-40B4-BE49-F238E27FC236}">
                  <a16:creationId xmlns:a16="http://schemas.microsoft.com/office/drawing/2014/main" id="{00000000-0008-0000-0500-00003B000000}"/>
                </a:ext>
              </a:extLst>
            </xdr:cNvPr>
            <xdr:cNvSpPr/>
          </xdr:nvSpPr>
          <xdr:spPr>
            <a:xfrm>
              <a:off x="1447800" y="36080700"/>
              <a:ext cx="33337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項</a:t>
              </a:r>
            </a:p>
          </xdr:txBody>
        </xdr:sp>
        <xdr:sp macro="" textlink="">
          <xdr:nvSpPr>
            <xdr:cNvPr id="60" name="正方形/長方形 59">
              <a:extLst>
                <a:ext uri="{FF2B5EF4-FFF2-40B4-BE49-F238E27FC236}">
                  <a16:creationId xmlns:a16="http://schemas.microsoft.com/office/drawing/2014/main" id="{00000000-0008-0000-0500-00003C000000}"/>
                </a:ext>
              </a:extLst>
            </xdr:cNvPr>
            <xdr:cNvSpPr/>
          </xdr:nvSpPr>
          <xdr:spPr>
            <a:xfrm>
              <a:off x="1171575" y="36918900"/>
              <a:ext cx="333375" cy="247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類</a:t>
              </a:r>
              <a:r>
                <a:rPr kumimoji="1" lang="ja-JP" altLang="en-US" sz="1100">
                  <a:solidFill>
                    <a:sysClr val="windowText" lastClr="000000"/>
                  </a:solidFill>
                </a:rPr>
                <a:t>項</a:t>
              </a:r>
            </a:p>
          </xdr:txBody>
        </xdr:sp>
        <xdr:sp macro="" textlink="">
          <xdr:nvSpPr>
            <xdr:cNvPr id="61" name="正方形/長方形 60">
              <a:extLst>
                <a:ext uri="{FF2B5EF4-FFF2-40B4-BE49-F238E27FC236}">
                  <a16:creationId xmlns:a16="http://schemas.microsoft.com/office/drawing/2014/main" id="{00000000-0008-0000-0500-00003D000000}"/>
                </a:ext>
              </a:extLst>
            </xdr:cNvPr>
            <xdr:cNvSpPr/>
          </xdr:nvSpPr>
          <xdr:spPr>
            <a:xfrm>
              <a:off x="1857375" y="37261800"/>
              <a:ext cx="333375" cy="276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号項</a:t>
              </a:r>
            </a:p>
          </xdr:txBody>
        </xdr:sp>
        <xdr:sp macro="" textlink="">
          <xdr:nvSpPr>
            <xdr:cNvPr id="62" name="正方形/長方形 61">
              <a:extLst>
                <a:ext uri="{FF2B5EF4-FFF2-40B4-BE49-F238E27FC236}">
                  <a16:creationId xmlns:a16="http://schemas.microsoft.com/office/drawing/2014/main" id="{00000000-0008-0000-0500-00003E000000}"/>
                </a:ext>
              </a:extLst>
            </xdr:cNvPr>
            <xdr:cNvSpPr/>
          </xdr:nvSpPr>
          <xdr:spPr>
            <a:xfrm>
              <a:off x="3429001" y="36918900"/>
              <a:ext cx="781050" cy="238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統計細分</a:t>
              </a:r>
            </a:p>
          </xdr:txBody>
        </xdr:sp>
        <xdr:sp macro="" textlink="">
          <xdr:nvSpPr>
            <xdr:cNvPr id="63" name="左中かっこ 62">
              <a:extLst>
                <a:ext uri="{FF2B5EF4-FFF2-40B4-BE49-F238E27FC236}">
                  <a16:creationId xmlns:a16="http://schemas.microsoft.com/office/drawing/2014/main" id="{00000000-0008-0000-0500-00003F000000}"/>
                </a:ext>
              </a:extLst>
            </xdr:cNvPr>
            <xdr:cNvSpPr/>
          </xdr:nvSpPr>
          <xdr:spPr>
            <a:xfrm rot="16200000">
              <a:off x="3762376" y="36528254"/>
              <a:ext cx="85725" cy="71461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4" name="左中かっこ 63">
              <a:extLst>
                <a:ext uri="{FF2B5EF4-FFF2-40B4-BE49-F238E27FC236}">
                  <a16:creationId xmlns:a16="http://schemas.microsoft.com/office/drawing/2014/main" id="{00000000-0008-0000-0500-000040000000}"/>
                </a:ext>
              </a:extLst>
            </xdr:cNvPr>
            <xdr:cNvSpPr/>
          </xdr:nvSpPr>
          <xdr:spPr>
            <a:xfrm rot="16200000">
              <a:off x="1967451" y="36301757"/>
              <a:ext cx="94298" cy="185353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5" name="左中かっこ 64">
              <a:extLst>
                <a:ext uri="{FF2B5EF4-FFF2-40B4-BE49-F238E27FC236}">
                  <a16:creationId xmlns:a16="http://schemas.microsoft.com/office/drawing/2014/main" id="{00000000-0008-0000-0500-000041000000}"/>
                </a:ext>
              </a:extLst>
            </xdr:cNvPr>
            <xdr:cNvSpPr/>
          </xdr:nvSpPr>
          <xdr:spPr>
            <a:xfrm rot="16200000">
              <a:off x="1272064" y="36663701"/>
              <a:ext cx="94298" cy="44372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6" name="正方形/長方形 65">
              <a:extLst>
                <a:ext uri="{FF2B5EF4-FFF2-40B4-BE49-F238E27FC236}">
                  <a16:creationId xmlns:a16="http://schemas.microsoft.com/office/drawing/2014/main" id="{00000000-0008-0000-0500-000042000000}"/>
                </a:ext>
              </a:extLst>
            </xdr:cNvPr>
            <xdr:cNvSpPr/>
          </xdr:nvSpPr>
          <xdr:spPr>
            <a:xfrm>
              <a:off x="733424" y="35794950"/>
              <a:ext cx="2962275" cy="238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＜参考：</a:t>
              </a:r>
              <a:r>
                <a:rPr kumimoji="1" lang="ja-JP" altLang="en-US" sz="1200" b="1">
                  <a:solidFill>
                    <a:srgbClr val="FF0000"/>
                  </a:solidFill>
                </a:rPr>
                <a:t>ＨＳコード</a:t>
              </a:r>
              <a:r>
                <a:rPr kumimoji="1" lang="ja-JP" altLang="en-US" sz="1200" b="1">
                  <a:solidFill>
                    <a:sysClr val="windowText" lastClr="000000"/>
                  </a:solidFill>
                </a:rPr>
                <a:t>の見方＞</a:t>
              </a:r>
              <a:r>
                <a:rPr kumimoji="1" lang="ja-JP" altLang="en-US" sz="1100" b="1">
                  <a:solidFill>
                    <a:sysClr val="windowText" lastClr="000000"/>
                  </a:solidFill>
                </a:rPr>
                <a:t> </a:t>
              </a:r>
            </a:p>
          </xdr:txBody>
        </xdr:sp>
      </xdr:grpSp>
      <xdr:sp macro="" textlink="">
        <xdr:nvSpPr>
          <xdr:cNvPr id="67" name="楕円 66">
            <a:extLst>
              <a:ext uri="{FF2B5EF4-FFF2-40B4-BE49-F238E27FC236}">
                <a16:creationId xmlns:a16="http://schemas.microsoft.com/office/drawing/2014/main" id="{00000000-0008-0000-0500-000043000000}"/>
              </a:ext>
            </a:extLst>
          </xdr:cNvPr>
          <xdr:cNvSpPr/>
        </xdr:nvSpPr>
        <xdr:spPr>
          <a:xfrm>
            <a:off x="1362075" y="3654742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30480</xdr:rowOff>
    </xdr:from>
    <xdr:to>
      <xdr:col>31</xdr:col>
      <xdr:colOff>17145</xdr:colOff>
      <xdr:row>13</xdr:row>
      <xdr:rowOff>179070</xdr:rowOff>
    </xdr:to>
    <xdr:sp macro="" textlink="">
      <xdr:nvSpPr>
        <xdr:cNvPr id="2" name="四角形 1">
          <a:extLst>
            <a:ext uri="{FF2B5EF4-FFF2-40B4-BE49-F238E27FC236}">
              <a16:creationId xmlns:a16="http://schemas.microsoft.com/office/drawing/2014/main" id="{00000000-0008-0000-0800-000002000000}"/>
            </a:ext>
          </a:extLst>
        </xdr:cNvPr>
        <xdr:cNvSpPr/>
      </xdr:nvSpPr>
      <xdr:spPr>
        <a:xfrm>
          <a:off x="0" y="1535430"/>
          <a:ext cx="8658860" cy="2967990"/>
        </a:xfrm>
        <a:prstGeom prst="rect">
          <a:avLst/>
        </a:prstGeom>
        <a:solidFill>
          <a:schemeClr val="accent2">
            <a:lumMod val="40000"/>
            <a:lumOff val="60000"/>
            <a:alpha val="59000"/>
          </a:scheme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rPr>
            <a:t>確認作業は当面不要とします。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xdr:colOff>
      <xdr:row>2</xdr:row>
      <xdr:rowOff>905510</xdr:rowOff>
    </xdr:from>
    <xdr:to>
      <xdr:col>31</xdr:col>
      <xdr:colOff>17145</xdr:colOff>
      <xdr:row>12</xdr:row>
      <xdr:rowOff>46355</xdr:rowOff>
    </xdr:to>
    <xdr:sp macro="" textlink="">
      <xdr:nvSpPr>
        <xdr:cNvPr id="2" name="四角形 1">
          <a:extLst>
            <a:ext uri="{FF2B5EF4-FFF2-40B4-BE49-F238E27FC236}">
              <a16:creationId xmlns:a16="http://schemas.microsoft.com/office/drawing/2014/main" id="{00000000-0008-0000-0900-000002000000}"/>
            </a:ext>
          </a:extLst>
        </xdr:cNvPr>
        <xdr:cNvSpPr/>
      </xdr:nvSpPr>
      <xdr:spPr>
        <a:xfrm>
          <a:off x="635" y="1419860"/>
          <a:ext cx="8658225" cy="2388870"/>
        </a:xfrm>
        <a:prstGeom prst="rect">
          <a:avLst/>
        </a:prstGeom>
        <a:solidFill>
          <a:schemeClr val="accent2">
            <a:lumMod val="40000"/>
            <a:lumOff val="60000"/>
            <a:alpha val="59000"/>
          </a:scheme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400" b="1">
              <a:solidFill>
                <a:srgbClr val="FF0000"/>
              </a:solidFill>
            </a:rPr>
            <a:t>確認作業は当面不要です。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meti.go.jp/policy/anpo/law05.html" TargetMode="External"/><Relationship Id="rId7" Type="http://schemas.openxmlformats.org/officeDocument/2006/relationships/hyperlink" Target="https://www.hokudai.ac.jp/sangaku/anzen/gakunai/Clear_guidelines_20251119.pdf" TargetMode="External"/><Relationship Id="rId2" Type="http://schemas.openxmlformats.org/officeDocument/2006/relationships/hyperlink" Target="https://www.meti.go.jp/policy/anpo/law00.html" TargetMode="External"/><Relationship Id="rId1" Type="http://schemas.openxmlformats.org/officeDocument/2006/relationships/hyperlink" Target="http://www.meti.go.jp/policy/anpo/matrix_intro.html" TargetMode="External"/><Relationship Id="rId6" Type="http://schemas.openxmlformats.org/officeDocument/2006/relationships/hyperlink" Target="https://www.hokudai.ac.jp/sangaku/anzen/gakunai/Clear_guidelines_20251119.pdf" TargetMode="External"/><Relationship Id="rId5" Type="http://schemas.openxmlformats.org/officeDocument/2006/relationships/hyperlink" Target="https://www.hokudai.ac.jp/sangaku/anzen/gakunai/Habitability_20251106.pdf" TargetMode="External"/><Relationship Id="rId4" Type="http://schemas.openxmlformats.org/officeDocument/2006/relationships/hyperlink" Target="https://www.hokudai.ac.jp/sangaku/anzen/gakunai/Habitability_20251106.pdf"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eti.go.jp/policy/anpo/matrix_intro.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customs.go.jp/zeikan/seido/index.htm" TargetMode="External"/><Relationship Id="rId2" Type="http://schemas.openxmlformats.org/officeDocument/2006/relationships/hyperlink" Target="https://www.customs.go.jp/yusyutu/index.htm" TargetMode="External"/><Relationship Id="rId1" Type="http://schemas.openxmlformats.org/officeDocument/2006/relationships/hyperlink" Target="https://www.customs.go.jp/searchtc/jtcsv001.jsp" TargetMode="External"/><Relationship Id="rId5" Type="http://schemas.openxmlformats.org/officeDocument/2006/relationships/drawing" Target="../drawings/drawing3.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export@research.hokudai.ac.jp" TargetMode="External"/><Relationship Id="rId1" Type="http://schemas.openxmlformats.org/officeDocument/2006/relationships/hyperlink" Target="mailto:export@research.hokudai.ac.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195"/>
  <sheetViews>
    <sheetView tabSelected="1" view="pageBreakPreview" zoomScale="75" zoomScaleSheetLayoutView="75" workbookViewId="0">
      <selection activeCell="O28" sqref="O28:AJ28"/>
    </sheetView>
  </sheetViews>
  <sheetFormatPr defaultColWidth="9" defaultRowHeight="12.9" x14ac:dyDescent="0.3"/>
  <cols>
    <col min="1" max="1" width="4.62890625" style="1" customWidth="1"/>
    <col min="2" max="2" width="5" style="2" customWidth="1"/>
    <col min="3" max="3" width="4.89453125" style="2" customWidth="1"/>
    <col min="4" max="4" width="5" style="2" customWidth="1"/>
    <col min="5" max="39" width="4.62890625" style="2" customWidth="1"/>
    <col min="40" max="40" width="5.3671875" style="2" customWidth="1"/>
    <col min="41" max="42" width="4.62890625" style="2" customWidth="1"/>
    <col min="43" max="43" width="4.3671875" style="2" customWidth="1"/>
    <col min="44" max="45" width="4.62890625" style="2" customWidth="1"/>
    <col min="46" max="46" width="5.47265625" style="2" customWidth="1"/>
    <col min="47" max="48" width="4.62890625" style="2" customWidth="1"/>
    <col min="49" max="49" width="8.26171875" style="2" customWidth="1"/>
    <col min="50" max="51" width="4.62890625" style="2" customWidth="1"/>
    <col min="52" max="52" width="4.89453125" style="2" customWidth="1"/>
    <col min="53" max="86" width="4.62890625" style="2" customWidth="1"/>
    <col min="87" max="16384" width="9" style="2"/>
  </cols>
  <sheetData>
    <row r="1" spans="1:42" ht="30" customHeight="1" x14ac:dyDescent="0.3">
      <c r="A1" s="627" t="s">
        <v>1015</v>
      </c>
      <c r="B1" s="628"/>
      <c r="C1" s="628"/>
      <c r="D1" s="6"/>
      <c r="E1" s="629" t="s">
        <v>1611</v>
      </c>
      <c r="F1" s="629"/>
      <c r="G1" s="629"/>
      <c r="H1" s="629"/>
      <c r="I1" s="629"/>
      <c r="J1" s="38"/>
      <c r="K1" s="38"/>
      <c r="L1" s="38"/>
      <c r="M1" s="38"/>
      <c r="N1" s="630" t="s">
        <v>1141</v>
      </c>
      <c r="O1" s="631"/>
      <c r="P1" s="631"/>
      <c r="Q1" s="631"/>
      <c r="R1" s="631"/>
      <c r="S1" s="631"/>
      <c r="T1" s="631"/>
      <c r="U1" s="631"/>
      <c r="V1" s="631"/>
      <c r="W1" s="631"/>
      <c r="X1" s="631"/>
      <c r="Y1" s="631"/>
      <c r="Z1" s="631"/>
      <c r="AA1" s="632" t="s">
        <v>251</v>
      </c>
      <c r="AB1" s="633"/>
      <c r="AC1" s="633"/>
      <c r="AD1" s="633"/>
      <c r="AE1" s="634" t="s">
        <v>30</v>
      </c>
      <c r="AF1" s="634"/>
      <c r="AG1" s="635"/>
      <c r="AH1" s="635"/>
      <c r="AI1" s="635"/>
      <c r="AJ1" s="635"/>
      <c r="AL1" s="275" t="s">
        <v>802</v>
      </c>
      <c r="AM1" s="291"/>
      <c r="AN1" s="291"/>
      <c r="AO1" s="291"/>
      <c r="AP1" s="314"/>
    </row>
    <row r="2" spans="1:42" ht="12.7" customHeight="1" x14ac:dyDescent="0.3">
      <c r="A2" s="636"/>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L2" s="276"/>
      <c r="AP2" s="315"/>
    </row>
    <row r="3" spans="1:42" ht="24" customHeight="1" x14ac:dyDescent="0.3">
      <c r="A3" s="638" t="s">
        <v>363</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9"/>
      <c r="AJ3" s="637"/>
      <c r="AL3" s="276"/>
      <c r="AO3" s="2" t="s">
        <v>45</v>
      </c>
      <c r="AP3" s="315"/>
    </row>
    <row r="4" spans="1:42" ht="23.65" customHeight="1" x14ac:dyDescent="0.3">
      <c r="A4" s="7"/>
      <c r="B4" s="39"/>
      <c r="C4" s="39"/>
      <c r="D4" s="39"/>
      <c r="E4" s="39"/>
      <c r="F4" s="39"/>
      <c r="G4" s="39"/>
      <c r="H4" s="39"/>
      <c r="I4" s="39"/>
      <c r="J4" s="39"/>
      <c r="K4" s="39"/>
      <c r="L4" s="39"/>
      <c r="M4" s="39"/>
      <c r="N4" s="39"/>
      <c r="O4" s="39"/>
      <c r="P4" s="39"/>
      <c r="Q4" s="39"/>
      <c r="R4" s="39"/>
      <c r="S4" s="7" t="s">
        <v>152</v>
      </c>
      <c r="T4" s="152" t="s">
        <v>5</v>
      </c>
      <c r="U4" s="639" t="s">
        <v>171</v>
      </c>
      <c r="V4" s="637"/>
      <c r="W4" s="637"/>
      <c r="X4" s="152" t="s">
        <v>5</v>
      </c>
      <c r="Y4" s="639" t="s">
        <v>968</v>
      </c>
      <c r="Z4" s="637"/>
      <c r="AA4" s="637"/>
      <c r="AB4" s="639" t="s">
        <v>35</v>
      </c>
      <c r="AC4" s="637"/>
      <c r="AD4" s="6"/>
      <c r="AE4" s="6"/>
      <c r="AF4" s="232"/>
      <c r="AG4" s="6"/>
      <c r="AH4" s="6"/>
      <c r="AI4" s="6"/>
      <c r="AJ4" s="6"/>
      <c r="AL4" s="276"/>
      <c r="AO4" s="2" t="s">
        <v>182</v>
      </c>
      <c r="AP4" s="315"/>
    </row>
    <row r="5" spans="1:42" ht="9" customHeight="1" x14ac:dyDescent="0.3">
      <c r="A5" s="636"/>
      <c r="B5" s="637"/>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L5" s="276" t="s">
        <v>0</v>
      </c>
      <c r="AO5" s="2" t="s">
        <v>185</v>
      </c>
      <c r="AP5" s="315"/>
    </row>
    <row r="6" spans="1:42" ht="21" customHeight="1" x14ac:dyDescent="0.3">
      <c r="A6" s="640" t="s">
        <v>1012</v>
      </c>
      <c r="B6" s="641"/>
      <c r="C6" s="641"/>
      <c r="D6" s="641"/>
      <c r="E6" s="641"/>
      <c r="F6" s="641"/>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L6" s="276" t="s">
        <v>5</v>
      </c>
      <c r="AO6" s="2" t="s">
        <v>190</v>
      </c>
      <c r="AP6" s="315"/>
    </row>
    <row r="7" spans="1:42" ht="21" customHeight="1" x14ac:dyDescent="0.3">
      <c r="A7" s="9"/>
      <c r="B7" s="40" t="s">
        <v>19</v>
      </c>
      <c r="C7" s="642" t="s">
        <v>1424</v>
      </c>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L7" s="276"/>
      <c r="AO7" s="2" t="s">
        <v>1013</v>
      </c>
      <c r="AP7" s="315"/>
    </row>
    <row r="8" spans="1:42" ht="21" customHeight="1" x14ac:dyDescent="0.3">
      <c r="A8" s="9"/>
      <c r="B8" s="40" t="s">
        <v>123</v>
      </c>
      <c r="C8" s="642" t="s">
        <v>822</v>
      </c>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L8" s="276"/>
      <c r="AO8" s="2" t="s">
        <v>672</v>
      </c>
      <c r="AP8" s="315"/>
    </row>
    <row r="9" spans="1:42" ht="21" customHeight="1" x14ac:dyDescent="0.3">
      <c r="A9" s="9"/>
      <c r="B9" s="40" t="s">
        <v>1011</v>
      </c>
      <c r="C9" s="642" t="s">
        <v>1014</v>
      </c>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L9" s="276"/>
      <c r="AO9" s="2" t="s">
        <v>940</v>
      </c>
      <c r="AP9" s="315"/>
    </row>
    <row r="10" spans="1:42" ht="17.5" customHeight="1" x14ac:dyDescent="0.3">
      <c r="A10" s="10"/>
      <c r="B10" s="41" t="s">
        <v>784</v>
      </c>
      <c r="C10" s="640" t="s">
        <v>756</v>
      </c>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c r="AH10" s="641"/>
      <c r="AI10" s="641"/>
      <c r="AJ10" s="641"/>
      <c r="AK10" s="90"/>
      <c r="AL10" s="276"/>
      <c r="AO10" s="2" t="s">
        <v>990</v>
      </c>
      <c r="AP10" s="315"/>
    </row>
    <row r="11" spans="1:42" ht="36" customHeight="1" x14ac:dyDescent="0.3">
      <c r="A11" s="10"/>
      <c r="B11" s="42" t="s">
        <v>701</v>
      </c>
      <c r="C11" s="640" t="s">
        <v>63</v>
      </c>
      <c r="D11" s="640"/>
      <c r="E11" s="640"/>
      <c r="F11" s="640"/>
      <c r="G11" s="640"/>
      <c r="H11" s="640"/>
      <c r="I11" s="640"/>
      <c r="J11" s="640"/>
      <c r="K11" s="640"/>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0"/>
      <c r="AJ11" s="73"/>
      <c r="AL11" s="276"/>
      <c r="AO11" s="2" t="s">
        <v>378</v>
      </c>
      <c r="AP11" s="315"/>
    </row>
    <row r="12" spans="1:42" ht="21" customHeight="1" x14ac:dyDescent="0.3">
      <c r="A12" s="2220"/>
      <c r="B12" s="2182" t="s">
        <v>784</v>
      </c>
      <c r="C12" s="2221" t="s">
        <v>715</v>
      </c>
      <c r="D12" s="2221"/>
      <c r="E12" s="2222" t="s">
        <v>777</v>
      </c>
      <c r="F12" s="2223"/>
      <c r="G12" s="2224" t="s">
        <v>1372</v>
      </c>
      <c r="H12" s="2221"/>
      <c r="I12" s="2221"/>
      <c r="J12" s="2221"/>
      <c r="K12" s="2221"/>
      <c r="L12" s="2221"/>
      <c r="M12" s="2221"/>
      <c r="N12" s="2221"/>
      <c r="O12" s="2225"/>
      <c r="P12" s="2226" t="s">
        <v>1515</v>
      </c>
      <c r="Q12" s="2227"/>
      <c r="R12" s="2228" t="s">
        <v>1612</v>
      </c>
      <c r="S12" s="2229"/>
      <c r="T12" s="2229"/>
      <c r="U12" s="2229"/>
      <c r="V12" s="2229"/>
      <c r="W12" s="2229"/>
      <c r="X12" s="2229"/>
      <c r="Y12" s="2229"/>
      <c r="Z12" s="2229"/>
      <c r="AA12" s="2229"/>
      <c r="AB12" s="2229"/>
      <c r="AC12" s="2229"/>
      <c r="AD12" s="2229"/>
      <c r="AE12" s="2229"/>
      <c r="AF12" s="2229"/>
      <c r="AG12" s="2229"/>
      <c r="AH12" s="2229"/>
      <c r="AI12" s="2229"/>
      <c r="AJ12"/>
      <c r="AK12"/>
      <c r="AL12" s="276"/>
      <c r="AO12" s="2" t="s">
        <v>186</v>
      </c>
      <c r="AP12" s="315"/>
    </row>
    <row r="13" spans="1:42" ht="18.75" customHeight="1" x14ac:dyDescent="0.3">
      <c r="A13" s="10"/>
      <c r="B13" s="41"/>
      <c r="C13" s="646" t="s">
        <v>1383</v>
      </c>
      <c r="D13" s="647"/>
      <c r="E13" s="647"/>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L13" s="276"/>
      <c r="AO13" s="2" t="s">
        <v>194</v>
      </c>
      <c r="AP13" s="315"/>
    </row>
    <row r="14" spans="1:42" ht="17.25" customHeight="1" x14ac:dyDescent="0.3">
      <c r="A14" s="10"/>
      <c r="B14" s="41" t="s">
        <v>784</v>
      </c>
      <c r="C14" s="44" t="s">
        <v>1391</v>
      </c>
      <c r="D14" s="641" t="s">
        <v>254</v>
      </c>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L14" s="276"/>
      <c r="AO14" s="2" t="s">
        <v>198</v>
      </c>
      <c r="AP14" s="315"/>
    </row>
    <row r="15" spans="1:42" ht="17.25" customHeight="1" x14ac:dyDescent="0.3">
      <c r="A15" s="10"/>
      <c r="B15" s="41" t="s">
        <v>784</v>
      </c>
      <c r="C15" s="631" t="s">
        <v>258</v>
      </c>
      <c r="D15" s="648"/>
      <c r="E15" s="648"/>
      <c r="F15" s="648"/>
      <c r="G15" s="648"/>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L15" s="276"/>
      <c r="AO15" s="2" t="s">
        <v>439</v>
      </c>
      <c r="AP15" s="315"/>
    </row>
    <row r="16" spans="1:42" ht="12" customHeight="1" x14ac:dyDescent="0.3">
      <c r="A16" s="649"/>
      <c r="B16" s="649"/>
      <c r="C16" s="649"/>
      <c r="D16" s="649"/>
      <c r="E16" s="649"/>
      <c r="F16" s="649"/>
      <c r="G16" s="649"/>
      <c r="H16" s="649"/>
      <c r="I16" s="649"/>
      <c r="J16" s="649"/>
      <c r="K16" s="649"/>
      <c r="L16" s="649"/>
      <c r="M16" s="649"/>
      <c r="N16" s="649"/>
      <c r="O16" s="649"/>
      <c r="P16" s="649"/>
      <c r="Q16" s="649"/>
      <c r="R16" s="649"/>
      <c r="S16" s="649"/>
      <c r="T16" s="649"/>
      <c r="U16" s="649"/>
      <c r="V16" s="649"/>
      <c r="W16" s="649"/>
      <c r="X16" s="649"/>
      <c r="Y16" s="649"/>
      <c r="Z16" s="649"/>
      <c r="AA16" s="649"/>
      <c r="AB16" s="649"/>
      <c r="AC16" s="649"/>
      <c r="AD16" s="649"/>
      <c r="AE16" s="649"/>
      <c r="AF16" s="649"/>
      <c r="AG16" s="649"/>
      <c r="AH16" s="649"/>
      <c r="AI16" s="649"/>
      <c r="AJ16" s="649"/>
      <c r="AL16" s="276"/>
      <c r="AP16" s="315"/>
    </row>
    <row r="17" spans="1:43" ht="66" customHeight="1" x14ac:dyDescent="0.3">
      <c r="A17" s="650" t="s">
        <v>359</v>
      </c>
      <c r="B17" s="651"/>
      <c r="C17" s="652" t="s">
        <v>1425</v>
      </c>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4"/>
      <c r="AL17" s="276"/>
      <c r="AO17" s="2" t="s">
        <v>866</v>
      </c>
      <c r="AP17" s="315"/>
    </row>
    <row r="18" spans="1:43" ht="9" customHeight="1" x14ac:dyDescent="0.3">
      <c r="A18" s="655"/>
      <c r="B18" s="655"/>
      <c r="C18" s="655"/>
      <c r="D18" s="655"/>
      <c r="E18" s="655"/>
      <c r="F18" s="655"/>
      <c r="G18" s="655"/>
      <c r="H18" s="655"/>
      <c r="I18" s="655"/>
      <c r="J18" s="655"/>
      <c r="K18" s="655"/>
      <c r="L18" s="655"/>
      <c r="M18" s="655"/>
      <c r="N18" s="655"/>
      <c r="O18" s="655"/>
      <c r="P18" s="655"/>
      <c r="Q18" s="655"/>
      <c r="R18" s="655"/>
      <c r="S18" s="655"/>
      <c r="T18" s="655"/>
      <c r="U18" s="655"/>
      <c r="V18" s="655"/>
      <c r="W18" s="655"/>
      <c r="X18" s="655"/>
      <c r="Y18" s="655"/>
      <c r="Z18" s="655"/>
      <c r="AA18" s="655"/>
      <c r="AB18" s="655"/>
      <c r="AC18" s="655"/>
      <c r="AD18" s="655"/>
      <c r="AE18" s="655"/>
      <c r="AF18" s="655"/>
      <c r="AG18" s="655"/>
      <c r="AH18" s="655"/>
      <c r="AI18" s="655"/>
      <c r="AJ18" s="655"/>
      <c r="AL18" s="276"/>
      <c r="AO18" s="2" t="s">
        <v>637</v>
      </c>
      <c r="AP18" s="315"/>
    </row>
    <row r="19" spans="1:43" ht="30" customHeight="1" x14ac:dyDescent="0.3">
      <c r="A19" s="656" t="s">
        <v>392</v>
      </c>
      <c r="B19" s="657"/>
      <c r="C19" s="657"/>
      <c r="D19" s="657"/>
      <c r="E19" s="657"/>
      <c r="F19" s="657"/>
      <c r="G19" s="657"/>
      <c r="H19" s="657"/>
      <c r="I19" s="657"/>
      <c r="J19" s="657"/>
      <c r="K19" s="657"/>
      <c r="L19" s="657"/>
      <c r="M19" s="657"/>
      <c r="N19" s="657"/>
      <c r="O19" s="657"/>
      <c r="P19" s="657"/>
      <c r="Q19" s="657"/>
      <c r="R19" s="657"/>
      <c r="S19" s="657"/>
      <c r="T19" s="657"/>
      <c r="U19" s="657"/>
      <c r="V19" s="657"/>
      <c r="W19" s="657"/>
      <c r="X19" s="657"/>
      <c r="Y19" s="657"/>
      <c r="Z19" s="657"/>
      <c r="AA19" s="657"/>
      <c r="AB19" s="657"/>
      <c r="AC19" s="657"/>
      <c r="AD19" s="657"/>
      <c r="AE19" s="657"/>
      <c r="AF19" s="657"/>
      <c r="AG19" s="657"/>
      <c r="AH19" s="657"/>
      <c r="AI19" s="657"/>
      <c r="AJ19" s="657"/>
      <c r="AL19" s="276"/>
      <c r="AO19" s="2" t="s">
        <v>637</v>
      </c>
      <c r="AP19" s="315"/>
    </row>
    <row r="20" spans="1:43" ht="27" customHeight="1" x14ac:dyDescent="0.3">
      <c r="A20" s="1123"/>
      <c r="B20" s="658" t="s">
        <v>99</v>
      </c>
      <c r="C20" s="659"/>
      <c r="D20" s="659"/>
      <c r="E20" s="659"/>
      <c r="F20" s="659"/>
      <c r="G20" s="660"/>
      <c r="H20" s="2153"/>
      <c r="I20" s="2154"/>
      <c r="J20" s="2154"/>
      <c r="K20" s="2154"/>
      <c r="L20" s="2154"/>
      <c r="M20" s="2154"/>
      <c r="N20" s="2154"/>
      <c r="O20" s="2154"/>
      <c r="P20" s="2154"/>
      <c r="Q20" s="2154"/>
      <c r="R20" s="2154"/>
      <c r="S20" s="2155"/>
      <c r="T20" s="2156" t="s">
        <v>1</v>
      </c>
      <c r="U20" s="2157"/>
      <c r="V20" s="2157"/>
      <c r="W20" s="2157"/>
      <c r="X20" s="2157"/>
      <c r="Y20" s="2158"/>
      <c r="Z20" s="2159"/>
      <c r="AA20" s="2159"/>
      <c r="AB20" s="2159"/>
      <c r="AC20" s="2159"/>
      <c r="AD20" s="2159"/>
      <c r="AE20" s="2159"/>
      <c r="AF20" s="2159"/>
      <c r="AG20" s="2159"/>
      <c r="AH20" s="2159"/>
      <c r="AI20" s="2159"/>
      <c r="AJ20" s="2160"/>
      <c r="AL20" s="276"/>
      <c r="AP20" s="315"/>
    </row>
    <row r="21" spans="1:43" ht="27" customHeight="1" x14ac:dyDescent="0.3">
      <c r="A21" s="1124"/>
      <c r="B21" s="661" t="s">
        <v>34</v>
      </c>
      <c r="C21" s="662"/>
      <c r="D21" s="662"/>
      <c r="E21" s="662"/>
      <c r="F21" s="662"/>
      <c r="G21" s="663"/>
      <c r="H21" s="2161" t="s">
        <v>114</v>
      </c>
      <c r="I21" s="2162"/>
      <c r="J21" s="2163" t="s">
        <v>45</v>
      </c>
      <c r="K21" s="2162"/>
      <c r="L21" s="2162"/>
      <c r="M21" s="2162"/>
      <c r="N21" s="2163" t="s">
        <v>74</v>
      </c>
      <c r="O21" s="2162"/>
      <c r="P21" s="2163"/>
      <c r="Q21" s="2163"/>
      <c r="R21" s="2163"/>
      <c r="S21" s="2162"/>
      <c r="T21" s="2162"/>
      <c r="U21" s="2162"/>
      <c r="V21" s="2162"/>
      <c r="W21" s="2162"/>
      <c r="X21" s="2162"/>
      <c r="Y21" s="2162"/>
      <c r="Z21" s="2162"/>
      <c r="AA21" s="2162"/>
      <c r="AB21" s="2162"/>
      <c r="AC21" s="2164"/>
      <c r="AD21" s="2161" t="s">
        <v>38</v>
      </c>
      <c r="AE21" s="2163"/>
      <c r="AF21" s="2165"/>
      <c r="AG21" s="2161"/>
      <c r="AH21" s="2166"/>
      <c r="AI21" s="2166"/>
      <c r="AJ21" s="2167"/>
      <c r="AL21" s="276"/>
      <c r="AM21" s="38"/>
      <c r="AP21" s="316"/>
      <c r="AQ21"/>
    </row>
    <row r="22" spans="1:43" ht="27" customHeight="1" x14ac:dyDescent="0.3">
      <c r="A22" s="1124"/>
      <c r="B22" s="666" t="s">
        <v>174</v>
      </c>
      <c r="C22" s="667"/>
      <c r="D22" s="667"/>
      <c r="E22" s="667"/>
      <c r="F22" s="667"/>
      <c r="G22" s="668"/>
      <c r="H22" s="2168"/>
      <c r="I22" s="2169"/>
      <c r="J22" s="2169"/>
      <c r="K22" s="2169"/>
      <c r="L22" s="2169"/>
      <c r="M22" s="2170" t="s">
        <v>172</v>
      </c>
      <c r="N22" s="2169"/>
      <c r="O22" s="2169"/>
      <c r="P22" s="2169"/>
      <c r="Q22" s="2169"/>
      <c r="R22" s="2169"/>
      <c r="S22" s="2171"/>
      <c r="T22" s="2172" t="s">
        <v>176</v>
      </c>
      <c r="U22" s="2173"/>
      <c r="V22" s="2173"/>
      <c r="W22" s="2173"/>
      <c r="X22" s="2174"/>
      <c r="Y22" s="2175"/>
      <c r="Z22" s="2176"/>
      <c r="AA22" s="2176"/>
      <c r="AB22" s="2176"/>
      <c r="AC22" s="2176"/>
      <c r="AD22" s="2176"/>
      <c r="AE22" s="2176"/>
      <c r="AF22" s="2176"/>
      <c r="AG22" s="2176"/>
      <c r="AH22" s="2176"/>
      <c r="AI22" s="2176"/>
      <c r="AJ22" s="2177"/>
      <c r="AL22" s="277"/>
      <c r="AM22" s="292"/>
      <c r="AN22" s="292"/>
      <c r="AO22" s="292"/>
      <c r="AP22" s="317"/>
      <c r="AQ22"/>
    </row>
    <row r="23" spans="1:43" ht="9" customHeight="1" x14ac:dyDescent="0.3">
      <c r="A23" s="670"/>
      <c r="B23" s="670"/>
      <c r="C23" s="670"/>
      <c r="D23" s="670"/>
      <c r="E23" s="670"/>
      <c r="F23" s="670"/>
      <c r="G23" s="670"/>
      <c r="H23" s="670"/>
      <c r="I23" s="670"/>
      <c r="J23" s="670"/>
      <c r="K23" s="670"/>
      <c r="L23" s="670"/>
      <c r="M23" s="670"/>
      <c r="N23" s="670"/>
      <c r="O23" s="670"/>
      <c r="P23" s="670"/>
      <c r="Q23" s="670"/>
      <c r="R23" s="670"/>
      <c r="S23" s="670"/>
      <c r="T23" s="670"/>
      <c r="U23" s="670"/>
      <c r="V23" s="670"/>
      <c r="W23" s="670"/>
      <c r="X23" s="670"/>
      <c r="Y23" s="670"/>
      <c r="Z23" s="670"/>
      <c r="AA23" s="670"/>
      <c r="AB23" s="670"/>
      <c r="AC23" s="670"/>
      <c r="AD23" s="670"/>
      <c r="AE23" s="670"/>
      <c r="AF23" s="670"/>
      <c r="AG23" s="670"/>
      <c r="AH23" s="670"/>
      <c r="AI23" s="670"/>
      <c r="AJ23" s="670"/>
    </row>
    <row r="24" spans="1:43" ht="24" customHeight="1" x14ac:dyDescent="0.3">
      <c r="A24" s="639" t="s">
        <v>965</v>
      </c>
      <c r="B24" s="671"/>
      <c r="C24" s="671"/>
      <c r="D24" s="671"/>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row>
    <row r="25" spans="1:43" ht="24" customHeight="1" x14ac:dyDescent="0.3">
      <c r="B25" s="2152" t="s">
        <v>5</v>
      </c>
      <c r="C25" s="2138" t="s">
        <v>386</v>
      </c>
      <c r="D25" s="2139"/>
      <c r="E25" s="2140" t="s">
        <v>152</v>
      </c>
      <c r="F25" s="2152" t="s">
        <v>5</v>
      </c>
      <c r="G25" s="2141" t="s">
        <v>7</v>
      </c>
      <c r="H25" s="2142"/>
      <c r="I25" s="2142"/>
      <c r="J25" s="2152" t="s">
        <v>5</v>
      </c>
      <c r="K25" s="2141" t="s">
        <v>25</v>
      </c>
      <c r="L25" s="2142"/>
      <c r="M25" s="2142"/>
      <c r="N25" s="2137" t="s">
        <v>5</v>
      </c>
      <c r="O25" s="2141" t="s">
        <v>766</v>
      </c>
      <c r="P25" s="2142"/>
      <c r="Q25" s="2142"/>
      <c r="R25" s="2137" t="s">
        <v>5</v>
      </c>
      <c r="S25" s="2141" t="s">
        <v>804</v>
      </c>
      <c r="T25" s="2142"/>
      <c r="U25" s="2142"/>
      <c r="V25" s="2137" t="s">
        <v>0</v>
      </c>
      <c r="W25" s="2141" t="s">
        <v>702</v>
      </c>
      <c r="X25" s="2142"/>
      <c r="Y25" s="2142"/>
      <c r="Z25" s="2137" t="s">
        <v>0</v>
      </c>
      <c r="AA25" s="2141" t="s">
        <v>191</v>
      </c>
      <c r="AB25" s="2142"/>
      <c r="AC25" s="2142"/>
      <c r="AD25" s="2137" t="s">
        <v>5</v>
      </c>
      <c r="AE25" s="2143" t="s">
        <v>22</v>
      </c>
      <c r="AF25" s="2144"/>
      <c r="AG25" s="2145"/>
      <c r="AH25" s="2145"/>
      <c r="AI25" s="2145"/>
      <c r="AJ25" s="2146" t="s">
        <v>235</v>
      </c>
    </row>
    <row r="26" spans="1:43" ht="24" customHeight="1" x14ac:dyDescent="0.3">
      <c r="A26" s="11"/>
      <c r="B26" s="2137" t="s">
        <v>5</v>
      </c>
      <c r="C26" s="2147" t="s">
        <v>46</v>
      </c>
      <c r="D26" s="2148"/>
      <c r="E26" s="2140" t="s">
        <v>152</v>
      </c>
      <c r="F26" s="2137" t="s">
        <v>5</v>
      </c>
      <c r="G26" s="2143" t="s">
        <v>64</v>
      </c>
      <c r="H26" s="2144"/>
      <c r="I26" s="2144"/>
      <c r="J26" s="2137" t="s">
        <v>5</v>
      </c>
      <c r="K26" s="2143" t="s">
        <v>77</v>
      </c>
      <c r="L26" s="2144"/>
      <c r="M26" s="2144"/>
      <c r="N26" s="2137" t="s">
        <v>5</v>
      </c>
      <c r="O26" s="2141" t="s">
        <v>85</v>
      </c>
      <c r="P26" s="2142"/>
      <c r="Q26" s="2142"/>
      <c r="R26" s="2137" t="s">
        <v>5</v>
      </c>
      <c r="S26" s="2143" t="s">
        <v>201</v>
      </c>
      <c r="T26" s="2144"/>
      <c r="U26" s="2144"/>
      <c r="V26" s="2137" t="s">
        <v>5</v>
      </c>
      <c r="W26" s="2143" t="s">
        <v>81</v>
      </c>
      <c r="X26" s="2144"/>
      <c r="Y26" s="2144"/>
      <c r="Z26" s="2137" t="s">
        <v>5</v>
      </c>
      <c r="AA26" s="2143" t="s">
        <v>953</v>
      </c>
      <c r="AB26" s="2144"/>
      <c r="AC26" s="2144"/>
      <c r="AD26" s="2137" t="s">
        <v>5</v>
      </c>
      <c r="AE26" s="2143" t="s">
        <v>22</v>
      </c>
      <c r="AF26" s="2144"/>
      <c r="AG26" s="2145"/>
      <c r="AH26" s="2145"/>
      <c r="AI26" s="2145"/>
      <c r="AJ26" s="2146" t="s">
        <v>235</v>
      </c>
    </row>
    <row r="27" spans="1:43" ht="24" customHeight="1" x14ac:dyDescent="0.3">
      <c r="A27" s="11"/>
      <c r="B27" s="2137" t="s">
        <v>5</v>
      </c>
      <c r="C27" s="2147" t="s">
        <v>28</v>
      </c>
      <c r="D27" s="2148"/>
      <c r="E27" s="2140" t="s">
        <v>152</v>
      </c>
      <c r="F27" s="2137" t="s">
        <v>5</v>
      </c>
      <c r="G27" s="2143" t="s">
        <v>54</v>
      </c>
      <c r="H27" s="2144"/>
      <c r="I27" s="2144"/>
      <c r="J27" s="2137" t="s">
        <v>5</v>
      </c>
      <c r="K27" s="2143" t="s">
        <v>71</v>
      </c>
      <c r="L27" s="2144"/>
      <c r="M27" s="2144"/>
      <c r="N27" s="2137" t="s">
        <v>5</v>
      </c>
      <c r="O27" s="2143" t="s">
        <v>138</v>
      </c>
      <c r="P27" s="2144"/>
      <c r="Q27" s="2144"/>
      <c r="R27" s="2137" t="s">
        <v>5</v>
      </c>
      <c r="S27" s="2143" t="s">
        <v>76</v>
      </c>
      <c r="T27" s="2144"/>
      <c r="U27" s="2144"/>
      <c r="V27" s="2146"/>
      <c r="W27" s="2143"/>
      <c r="X27" s="2144"/>
      <c r="Y27" s="2144"/>
      <c r="Z27" s="2146"/>
      <c r="AA27" s="2143"/>
      <c r="AB27" s="2144"/>
      <c r="AC27" s="2144"/>
      <c r="AD27" s="2137" t="s">
        <v>5</v>
      </c>
      <c r="AE27" s="2143" t="s">
        <v>22</v>
      </c>
      <c r="AF27" s="2144"/>
      <c r="AG27" s="2145"/>
      <c r="AH27" s="2145"/>
      <c r="AI27" s="2145"/>
      <c r="AJ27" s="2146" t="s">
        <v>235</v>
      </c>
      <c r="AK27" s="6"/>
    </row>
    <row r="28" spans="1:43" ht="24" customHeight="1" x14ac:dyDescent="0.3">
      <c r="A28" s="11"/>
      <c r="B28" s="2137" t="s">
        <v>5</v>
      </c>
      <c r="C28" s="2147" t="s">
        <v>1027</v>
      </c>
      <c r="D28" s="2147"/>
      <c r="E28" s="2140" t="s">
        <v>152</v>
      </c>
      <c r="F28" s="2137" t="s">
        <v>5</v>
      </c>
      <c r="G28" s="2149" t="s">
        <v>851</v>
      </c>
      <c r="H28" s="2149"/>
      <c r="I28" s="2149"/>
      <c r="J28" s="2149"/>
      <c r="K28" s="2149"/>
      <c r="L28" s="2149"/>
      <c r="M28" s="2149"/>
      <c r="N28" s="2150" t="s">
        <v>35</v>
      </c>
      <c r="O28" s="2143"/>
      <c r="P28" s="2143"/>
      <c r="Q28" s="2143"/>
      <c r="R28" s="2143"/>
      <c r="S28" s="2143"/>
      <c r="T28" s="2143"/>
      <c r="U28" s="2143"/>
      <c r="V28" s="2143"/>
      <c r="W28" s="2143"/>
      <c r="X28" s="2143"/>
      <c r="Y28" s="2143"/>
      <c r="Z28" s="2143"/>
      <c r="AA28" s="2143"/>
      <c r="AB28" s="2143"/>
      <c r="AC28" s="2143"/>
      <c r="AD28" s="2143"/>
      <c r="AE28" s="2143"/>
      <c r="AF28" s="2143"/>
      <c r="AG28" s="2143"/>
      <c r="AH28" s="2143"/>
      <c r="AI28" s="2143"/>
      <c r="AJ28" s="2143"/>
      <c r="AL28" s="278"/>
      <c r="AM28" s="291"/>
      <c r="AN28" s="291"/>
      <c r="AO28" s="291"/>
      <c r="AP28" s="314"/>
    </row>
    <row r="29" spans="1:43" ht="24" customHeight="1" x14ac:dyDescent="0.3">
      <c r="A29" s="11"/>
      <c r="B29" s="44" t="s">
        <v>1391</v>
      </c>
      <c r="C29" s="673" t="s">
        <v>1189</v>
      </c>
      <c r="D29" s="673"/>
      <c r="E29" s="673"/>
      <c r="F29" s="673"/>
      <c r="G29" s="673"/>
      <c r="H29" s="673"/>
      <c r="I29" s="673"/>
      <c r="J29" s="673"/>
      <c r="K29" s="673"/>
      <c r="L29" s="673"/>
      <c r="M29" s="673"/>
      <c r="N29" s="673"/>
      <c r="O29" s="673"/>
      <c r="P29" s="673"/>
      <c r="Q29" s="673"/>
      <c r="R29" s="673"/>
      <c r="S29" s="673"/>
      <c r="T29" s="673"/>
      <c r="U29" s="673"/>
      <c r="V29" s="673"/>
      <c r="W29" s="674" t="s">
        <v>516</v>
      </c>
      <c r="X29" s="674"/>
      <c r="Y29" s="2151"/>
      <c r="Z29" s="2151"/>
      <c r="AA29" s="2151"/>
      <c r="AB29" s="2151"/>
      <c r="AC29" s="2151"/>
      <c r="AD29" s="2151"/>
      <c r="AE29" s="2151"/>
      <c r="AF29" s="2151"/>
      <c r="AG29" s="2151"/>
      <c r="AH29" s="2151"/>
      <c r="AI29" s="2151"/>
      <c r="AJ29" s="2" t="s">
        <v>126</v>
      </c>
      <c r="AL29" s="276"/>
      <c r="AM29" s="38" t="s">
        <v>454</v>
      </c>
      <c r="AP29" s="315"/>
    </row>
    <row r="30" spans="1:43" ht="27" customHeight="1" x14ac:dyDescent="0.3">
      <c r="A30" s="11"/>
      <c r="B30" s="658" t="s">
        <v>42</v>
      </c>
      <c r="C30" s="659"/>
      <c r="D30" s="659"/>
      <c r="E30" s="659"/>
      <c r="F30" s="659"/>
      <c r="G30" s="660"/>
      <c r="H30" s="675"/>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6"/>
      <c r="AG30" s="676"/>
      <c r="AH30" s="676"/>
      <c r="AI30" s="676"/>
      <c r="AJ30" s="677"/>
      <c r="AL30" s="276"/>
      <c r="AM30" s="38" t="s">
        <v>971</v>
      </c>
      <c r="AP30" s="315"/>
    </row>
    <row r="31" spans="1:43" ht="27" customHeight="1" x14ac:dyDescent="0.3">
      <c r="A31" s="11"/>
      <c r="B31" s="678" t="s">
        <v>95</v>
      </c>
      <c r="C31" s="679"/>
      <c r="D31" s="679"/>
      <c r="E31" s="679"/>
      <c r="F31" s="679"/>
      <c r="G31" s="680"/>
      <c r="H31" s="681" t="s">
        <v>150</v>
      </c>
      <c r="I31" s="679"/>
      <c r="J31" s="682"/>
      <c r="K31" s="683"/>
      <c r="L31" s="684"/>
      <c r="M31" s="684"/>
      <c r="N31" s="684"/>
      <c r="O31" s="684"/>
      <c r="P31" s="684"/>
      <c r="Q31" s="684"/>
      <c r="R31" s="684"/>
      <c r="S31" s="684"/>
      <c r="T31" s="684"/>
      <c r="U31" s="685"/>
      <c r="V31" s="686" t="s">
        <v>256</v>
      </c>
      <c r="W31" s="687"/>
      <c r="X31" s="687"/>
      <c r="Y31" s="687"/>
      <c r="Z31" s="687"/>
      <c r="AA31" s="687"/>
      <c r="AB31" s="687"/>
      <c r="AC31" s="687"/>
      <c r="AD31" s="687"/>
      <c r="AE31" s="684"/>
      <c r="AF31" s="684"/>
      <c r="AG31" s="684"/>
      <c r="AH31" s="684"/>
      <c r="AI31" s="684"/>
      <c r="AJ31" s="257" t="s">
        <v>126</v>
      </c>
      <c r="AL31" s="276"/>
      <c r="AM31" s="38" t="s">
        <v>974</v>
      </c>
      <c r="AP31" s="315"/>
    </row>
    <row r="32" spans="1:43" ht="27" customHeight="1" x14ac:dyDescent="0.3">
      <c r="A32" s="11"/>
      <c r="B32" s="1125" t="s">
        <v>909</v>
      </c>
      <c r="C32" s="1126"/>
      <c r="D32" s="1126"/>
      <c r="E32" s="1126"/>
      <c r="F32" s="1126"/>
      <c r="G32" s="1127"/>
      <c r="H32" s="688" t="s">
        <v>129</v>
      </c>
      <c r="I32" s="689"/>
      <c r="J32" s="690"/>
      <c r="K32" s="691"/>
      <c r="L32" s="692"/>
      <c r="M32" s="692"/>
      <c r="N32" s="692"/>
      <c r="O32" s="692"/>
      <c r="P32" s="692"/>
      <c r="Q32" s="692"/>
      <c r="R32" s="692"/>
      <c r="S32" s="692"/>
      <c r="T32" s="692"/>
      <c r="U32" s="692"/>
      <c r="V32" s="693" t="s">
        <v>489</v>
      </c>
      <c r="W32" s="694"/>
      <c r="X32" s="692"/>
      <c r="Y32" s="692"/>
      <c r="Z32" s="692"/>
      <c r="AA32" s="695"/>
      <c r="AB32" s="696" t="s">
        <v>139</v>
      </c>
      <c r="AC32" s="697"/>
      <c r="AD32" s="697"/>
      <c r="AE32" s="697"/>
      <c r="AF32" s="697"/>
      <c r="AG32" s="692"/>
      <c r="AH32" s="692"/>
      <c r="AI32" s="692"/>
      <c r="AJ32" s="258" t="s">
        <v>126</v>
      </c>
      <c r="AL32" s="276"/>
      <c r="AM32" s="38" t="s">
        <v>65</v>
      </c>
      <c r="AP32" s="315"/>
    </row>
    <row r="33" spans="1:119" ht="27" customHeight="1" x14ac:dyDescent="0.3">
      <c r="A33" s="11"/>
      <c r="B33" s="1128"/>
      <c r="C33" s="1129"/>
      <c r="D33" s="1129"/>
      <c r="E33" s="1129"/>
      <c r="F33" s="1129"/>
      <c r="G33" s="1130"/>
      <c r="H33" s="698" t="s">
        <v>68</v>
      </c>
      <c r="I33" s="699"/>
      <c r="J33" s="700"/>
      <c r="K33" s="701"/>
      <c r="L33" s="702"/>
      <c r="M33" s="702"/>
      <c r="N33" s="702"/>
      <c r="O33" s="702"/>
      <c r="P33" s="702"/>
      <c r="Q33" s="702"/>
      <c r="R33" s="702"/>
      <c r="S33" s="702"/>
      <c r="T33" s="702"/>
      <c r="U33" s="702"/>
      <c r="V33" s="702"/>
      <c r="W33" s="702"/>
      <c r="X33" s="702"/>
      <c r="Y33" s="702"/>
      <c r="Z33" s="702"/>
      <c r="AA33" s="702"/>
      <c r="AB33" s="703" t="s">
        <v>53</v>
      </c>
      <c r="AC33" s="704"/>
      <c r="AD33" s="705" t="s">
        <v>147</v>
      </c>
      <c r="AE33" s="705"/>
      <c r="AF33" s="706"/>
      <c r="AG33" s="235" t="s">
        <v>134</v>
      </c>
      <c r="AH33" s="707" t="s">
        <v>147</v>
      </c>
      <c r="AI33" s="705"/>
      <c r="AJ33" s="708"/>
      <c r="AL33" s="276"/>
      <c r="AM33" s="38" t="s">
        <v>975</v>
      </c>
      <c r="AP33" s="315"/>
    </row>
    <row r="34" spans="1:119" ht="27" customHeight="1" x14ac:dyDescent="0.3">
      <c r="A34" s="11"/>
      <c r="B34" s="1131"/>
      <c r="C34" s="731" t="s">
        <v>209</v>
      </c>
      <c r="D34" s="731"/>
      <c r="E34" s="731"/>
      <c r="F34" s="731"/>
      <c r="G34" s="1133"/>
      <c r="H34" s="688" t="s">
        <v>141</v>
      </c>
      <c r="I34" s="689"/>
      <c r="J34" s="689"/>
      <c r="K34" s="691"/>
      <c r="L34" s="692"/>
      <c r="M34" s="692"/>
      <c r="N34" s="692"/>
      <c r="O34" s="692"/>
      <c r="P34" s="692"/>
      <c r="Q34" s="692"/>
      <c r="R34" s="692"/>
      <c r="S34" s="692"/>
      <c r="T34" s="692"/>
      <c r="U34" s="692"/>
      <c r="V34" s="693" t="s">
        <v>489</v>
      </c>
      <c r="W34" s="694"/>
      <c r="X34" s="692"/>
      <c r="Y34" s="692"/>
      <c r="Z34" s="692"/>
      <c r="AA34" s="695"/>
      <c r="AB34" s="696" t="s">
        <v>105</v>
      </c>
      <c r="AC34" s="697"/>
      <c r="AD34" s="697"/>
      <c r="AE34" s="697"/>
      <c r="AF34" s="697"/>
      <c r="AG34" s="692"/>
      <c r="AH34" s="692"/>
      <c r="AI34" s="692"/>
      <c r="AJ34" s="259" t="s">
        <v>126</v>
      </c>
      <c r="AL34" s="276"/>
      <c r="AM34" s="38"/>
      <c r="AP34" s="315"/>
    </row>
    <row r="35" spans="1:119" ht="27" customHeight="1" x14ac:dyDescent="0.3">
      <c r="A35" s="11"/>
      <c r="B35" s="1132"/>
      <c r="C35" s="1134"/>
      <c r="D35" s="1134"/>
      <c r="E35" s="1134"/>
      <c r="F35" s="1134"/>
      <c r="G35" s="1135"/>
      <c r="H35" s="698" t="s">
        <v>84</v>
      </c>
      <c r="I35" s="699"/>
      <c r="J35" s="700"/>
      <c r="K35" s="701"/>
      <c r="L35" s="702"/>
      <c r="M35" s="702"/>
      <c r="N35" s="702"/>
      <c r="O35" s="702"/>
      <c r="P35" s="702"/>
      <c r="Q35" s="702"/>
      <c r="R35" s="702"/>
      <c r="S35" s="702"/>
      <c r="T35" s="702"/>
      <c r="U35" s="702"/>
      <c r="V35" s="702"/>
      <c r="W35" s="702"/>
      <c r="X35" s="702"/>
      <c r="Y35" s="702"/>
      <c r="Z35" s="702"/>
      <c r="AA35" s="702"/>
      <c r="AB35" s="703" t="s">
        <v>53</v>
      </c>
      <c r="AC35" s="704"/>
      <c r="AD35" s="709" t="s">
        <v>147</v>
      </c>
      <c r="AE35" s="709"/>
      <c r="AF35" s="710"/>
      <c r="AG35" s="235" t="s">
        <v>134</v>
      </c>
      <c r="AH35" s="711" t="s">
        <v>147</v>
      </c>
      <c r="AI35" s="709"/>
      <c r="AJ35" s="712"/>
      <c r="AL35" s="276"/>
      <c r="AM35" s="38"/>
      <c r="AP35" s="315"/>
    </row>
    <row r="36" spans="1:119" ht="27" customHeight="1" x14ac:dyDescent="0.3">
      <c r="A36" s="11"/>
      <c r="B36" s="713" t="s">
        <v>10</v>
      </c>
      <c r="C36" s="714"/>
      <c r="D36" s="714"/>
      <c r="E36" s="714"/>
      <c r="F36" s="714"/>
      <c r="G36" s="715"/>
      <c r="H36" s="109"/>
      <c r="I36" s="716" t="s">
        <v>30</v>
      </c>
      <c r="J36" s="716"/>
      <c r="K36" s="716"/>
      <c r="L36" s="716"/>
      <c r="M36" s="120" t="s">
        <v>134</v>
      </c>
      <c r="N36" s="716" t="s">
        <v>30</v>
      </c>
      <c r="O36" s="716"/>
      <c r="P36" s="716"/>
      <c r="Q36" s="716"/>
      <c r="R36" s="147"/>
      <c r="S36" s="669" t="s">
        <v>454</v>
      </c>
      <c r="T36" s="669"/>
      <c r="U36" s="669"/>
      <c r="V36" s="669"/>
      <c r="W36" s="669"/>
      <c r="X36" s="669"/>
      <c r="Y36" s="147"/>
      <c r="Z36" s="184" t="s">
        <v>5</v>
      </c>
      <c r="AA36" s="717" t="s">
        <v>976</v>
      </c>
      <c r="AB36" s="718"/>
      <c r="AC36" s="718"/>
      <c r="AD36" s="718"/>
      <c r="AE36" s="718"/>
      <c r="AF36" s="718"/>
      <c r="AG36" s="718"/>
      <c r="AH36" s="718"/>
      <c r="AI36" s="718"/>
      <c r="AJ36" s="719"/>
      <c r="AL36" s="279"/>
      <c r="AM36" s="38"/>
      <c r="AO36" s="38"/>
      <c r="AP36" s="315"/>
      <c r="AR36"/>
      <c r="AS36" s="325"/>
      <c r="AT36"/>
      <c r="AU36"/>
      <c r="AV36" s="720" t="s">
        <v>1216</v>
      </c>
      <c r="AW36" s="721"/>
      <c r="AX36" s="721"/>
      <c r="AY36" s="721"/>
      <c r="AZ36" s="721"/>
      <c r="BA36" s="721"/>
      <c r="BB36" s="721"/>
      <c r="BC36" s="721"/>
      <c r="BD36" s="721"/>
      <c r="BE36" s="721"/>
      <c r="BF36" s="721"/>
      <c r="BG36" s="721"/>
      <c r="BH36" s="721"/>
      <c r="BI36" s="721"/>
      <c r="BJ36" s="721"/>
      <c r="BK36" s="721"/>
      <c r="BL36" s="721"/>
      <c r="BM36" s="721"/>
      <c r="BN36" s="721"/>
      <c r="BO36"/>
      <c r="BP36"/>
      <c r="BQ36"/>
      <c r="BR36"/>
      <c r="BS36"/>
      <c r="BT36"/>
      <c r="BU36"/>
      <c r="BV36"/>
      <c r="BW36"/>
      <c r="BX36"/>
      <c r="BY36"/>
      <c r="BZ36"/>
    </row>
    <row r="37" spans="1:119" ht="15" customHeight="1" x14ac:dyDescent="0.3">
      <c r="A37" s="670"/>
      <c r="B37" s="670"/>
      <c r="C37" s="670"/>
      <c r="D37" s="670"/>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c r="AJ37" s="670"/>
      <c r="AK37" s="6"/>
      <c r="AL37" s="280"/>
      <c r="AM37" s="38"/>
      <c r="AN37" s="38"/>
      <c r="AO37" s="38"/>
      <c r="AP37" s="31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V37"/>
      <c r="CB37"/>
      <c r="CC37" s="325"/>
      <c r="CD37"/>
      <c r="CE37"/>
      <c r="CF37"/>
      <c r="CG37"/>
      <c r="CH37"/>
      <c r="CI37"/>
      <c r="CJ37"/>
      <c r="CK37"/>
      <c r="CL37"/>
      <c r="CM37"/>
      <c r="CN37"/>
      <c r="CO37"/>
      <c r="CP37"/>
      <c r="CQ37"/>
      <c r="CR37"/>
      <c r="CS37"/>
      <c r="CT37"/>
      <c r="CU37"/>
      <c r="CV37"/>
      <c r="CW37"/>
      <c r="CX37"/>
      <c r="CY37"/>
      <c r="CZ37"/>
      <c r="DA37"/>
      <c r="DB37"/>
      <c r="DC37"/>
      <c r="DD37"/>
      <c r="DE37"/>
      <c r="DF37"/>
      <c r="DG37"/>
      <c r="DH37"/>
      <c r="DI37"/>
      <c r="DJ37"/>
    </row>
    <row r="38" spans="1:119" ht="18" customHeight="1" x14ac:dyDescent="0.3">
      <c r="A38" s="809" t="s">
        <v>1022</v>
      </c>
      <c r="B38" s="809"/>
      <c r="C38" s="809"/>
      <c r="D38" s="809"/>
      <c r="E38" s="809"/>
      <c r="F38" s="809"/>
      <c r="G38" s="809"/>
      <c r="H38" s="809"/>
      <c r="I38" s="809"/>
      <c r="J38" s="809"/>
      <c r="K38" s="809"/>
      <c r="L38" s="809"/>
      <c r="M38" s="809"/>
      <c r="N38" s="809"/>
      <c r="O38" s="809"/>
      <c r="P38" s="722" t="s">
        <v>1535</v>
      </c>
      <c r="Q38" s="723"/>
      <c r="R38" s="723"/>
      <c r="S38" s="723"/>
      <c r="T38" s="723"/>
      <c r="U38" s="723"/>
      <c r="V38" s="723"/>
      <c r="W38" s="723"/>
      <c r="X38" s="723"/>
      <c r="Y38" s="723"/>
      <c r="Z38" s="723"/>
      <c r="AA38" s="723"/>
      <c r="AB38" s="723"/>
      <c r="AC38" s="723"/>
      <c r="AD38" s="723"/>
      <c r="AE38" s="723"/>
      <c r="AF38" s="723"/>
      <c r="AG38" s="723"/>
      <c r="AH38" s="723"/>
      <c r="AI38" s="146"/>
      <c r="AJ38" s="146"/>
      <c r="AK38" s="6"/>
      <c r="AL38" s="280" t="s">
        <v>0</v>
      </c>
      <c r="AM38" s="38" t="s">
        <v>192</v>
      </c>
      <c r="AN38" s="38"/>
      <c r="AO38" s="38"/>
      <c r="AP38" s="38"/>
      <c r="AQ38" s="38"/>
      <c r="AR38" s="38" t="s">
        <v>971</v>
      </c>
      <c r="AS38" s="38"/>
      <c r="AT38" s="38"/>
      <c r="AU38" s="31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CA38"/>
      <c r="CG38"/>
      <c r="CH38" s="325"/>
      <c r="CI38"/>
      <c r="CJ38"/>
      <c r="CK38"/>
      <c r="CL38"/>
      <c r="CM38"/>
      <c r="CN38"/>
      <c r="CO38"/>
      <c r="CP38"/>
      <c r="CQ38"/>
      <c r="CR38"/>
      <c r="CS38"/>
      <c r="CT38"/>
      <c r="CU38"/>
      <c r="CV38"/>
      <c r="CW38"/>
      <c r="CX38"/>
      <c r="CY38"/>
      <c r="CZ38"/>
      <c r="DA38"/>
      <c r="DB38"/>
      <c r="DC38"/>
      <c r="DD38"/>
      <c r="DE38"/>
      <c r="DF38"/>
      <c r="DG38"/>
      <c r="DH38"/>
      <c r="DI38"/>
      <c r="DJ38"/>
      <c r="DK38"/>
      <c r="DL38"/>
      <c r="DM38"/>
      <c r="DN38"/>
      <c r="DO38"/>
    </row>
    <row r="39" spans="1:119" ht="18" customHeight="1" x14ac:dyDescent="0.3">
      <c r="A39" s="1136"/>
      <c r="B39" s="1136"/>
      <c r="C39" s="1136"/>
      <c r="D39" s="1136"/>
      <c r="E39" s="1136"/>
      <c r="F39" s="1136"/>
      <c r="G39" s="1136"/>
      <c r="H39" s="1136"/>
      <c r="I39" s="1136"/>
      <c r="J39" s="1136"/>
      <c r="K39" s="1136"/>
      <c r="L39" s="1136"/>
      <c r="M39" s="1136"/>
      <c r="N39" s="1136"/>
      <c r="O39" s="1136"/>
      <c r="P39" s="12"/>
      <c r="Q39" s="12"/>
      <c r="R39" s="720" t="s">
        <v>1216</v>
      </c>
      <c r="S39" s="721"/>
      <c r="T39" s="721"/>
      <c r="U39" s="721"/>
      <c r="V39" s="721"/>
      <c r="W39" s="721"/>
      <c r="X39" s="721"/>
      <c r="Y39" s="721"/>
      <c r="Z39" s="721"/>
      <c r="AA39" s="721"/>
      <c r="AB39" s="721"/>
      <c r="AC39" s="721"/>
      <c r="AD39" s="721"/>
      <c r="AE39" s="721"/>
      <c r="AF39" s="721"/>
      <c r="AG39" s="721"/>
      <c r="AH39" s="721"/>
      <c r="AI39" s="721"/>
      <c r="AJ39" s="721"/>
      <c r="AK39" s="6"/>
      <c r="AL39" s="280" t="s">
        <v>5</v>
      </c>
      <c r="AM39" s="38" t="s">
        <v>829</v>
      </c>
      <c r="AN39" s="38"/>
      <c r="AO39" s="38"/>
      <c r="AP39" s="38"/>
      <c r="AQ39" s="38"/>
      <c r="AR39" s="38" t="s">
        <v>974</v>
      </c>
      <c r="AS39" s="38"/>
      <c r="AT39" s="38"/>
      <c r="AU39" s="31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CA39"/>
      <c r="CG39"/>
      <c r="CH39" s="325"/>
      <c r="CI39"/>
      <c r="CJ39"/>
      <c r="CK39"/>
      <c r="CL39"/>
      <c r="CM39"/>
      <c r="CN39"/>
      <c r="CO39"/>
      <c r="CP39"/>
      <c r="CQ39"/>
      <c r="CR39"/>
      <c r="CS39"/>
      <c r="CT39"/>
      <c r="CU39"/>
      <c r="CV39"/>
      <c r="CW39"/>
      <c r="CX39"/>
      <c r="CY39"/>
      <c r="CZ39"/>
      <c r="DA39"/>
      <c r="DB39"/>
      <c r="DC39"/>
      <c r="DD39"/>
      <c r="DE39"/>
      <c r="DF39"/>
      <c r="DG39"/>
      <c r="DH39"/>
      <c r="DI39"/>
      <c r="DJ39"/>
      <c r="DK39"/>
      <c r="DL39"/>
      <c r="DM39"/>
      <c r="DN39"/>
      <c r="DO39"/>
    </row>
    <row r="40" spans="1:119" ht="30" customHeight="1" x14ac:dyDescent="0.3">
      <c r="A40" s="13" t="s">
        <v>19</v>
      </c>
      <c r="B40" s="724" t="s">
        <v>1067</v>
      </c>
      <c r="C40" s="724"/>
      <c r="D40" s="724"/>
      <c r="E40" s="724"/>
      <c r="F40" s="724"/>
      <c r="G40" s="724"/>
      <c r="H40" s="724"/>
      <c r="I40" s="724"/>
      <c r="J40" s="724"/>
      <c r="K40" s="724"/>
      <c r="L40" s="130" t="s">
        <v>1430</v>
      </c>
      <c r="M40" s="725" t="s">
        <v>423</v>
      </c>
      <c r="N40" s="725"/>
      <c r="O40" s="725"/>
      <c r="P40" s="725"/>
      <c r="Q40" s="725"/>
      <c r="R40" s="725"/>
      <c r="S40" s="725"/>
      <c r="T40" s="725"/>
      <c r="U40" s="725"/>
      <c r="V40" s="725"/>
      <c r="W40" s="725"/>
      <c r="X40" s="725"/>
      <c r="Y40" s="725"/>
      <c r="Z40" s="725"/>
      <c r="AA40" s="725"/>
      <c r="AB40" s="725"/>
      <c r="AC40" s="725"/>
      <c r="AD40" s="725"/>
      <c r="AE40" s="725"/>
      <c r="AF40" s="725"/>
      <c r="AG40" s="725"/>
      <c r="AH40" s="725"/>
      <c r="AI40" s="725"/>
      <c r="AJ40" s="726"/>
      <c r="AK40" s="6"/>
      <c r="AL40" s="280"/>
      <c r="AM40" s="38" t="s">
        <v>195</v>
      </c>
      <c r="AN40" s="38"/>
      <c r="AO40" s="38"/>
      <c r="AP40" s="38"/>
      <c r="AQ40" s="38"/>
      <c r="AR40" s="38"/>
      <c r="AS40" s="38"/>
      <c r="AT40" s="38"/>
      <c r="AU40" s="31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CA40"/>
      <c r="CG40"/>
      <c r="CH40" s="325"/>
      <c r="CI40"/>
      <c r="CJ40"/>
      <c r="CK40"/>
      <c r="CL40"/>
      <c r="CM40"/>
      <c r="CN40"/>
      <c r="CO40"/>
      <c r="CP40"/>
      <c r="CQ40"/>
      <c r="CR40"/>
      <c r="CS40"/>
      <c r="CT40"/>
      <c r="CU40"/>
      <c r="CV40"/>
      <c r="CW40"/>
      <c r="CX40"/>
      <c r="CY40"/>
      <c r="CZ40"/>
      <c r="DA40"/>
      <c r="DB40"/>
      <c r="DC40"/>
      <c r="DD40"/>
      <c r="DE40"/>
      <c r="DF40"/>
      <c r="DG40"/>
      <c r="DH40"/>
      <c r="DI40"/>
      <c r="DJ40"/>
      <c r="DK40"/>
      <c r="DL40"/>
      <c r="DM40"/>
      <c r="DN40"/>
      <c r="DO40"/>
    </row>
    <row r="41" spans="1:119" ht="27" customHeight="1" x14ac:dyDescent="0.3">
      <c r="A41" s="862"/>
      <c r="B41" s="1137" t="s">
        <v>991</v>
      </c>
      <c r="C41" s="1138"/>
      <c r="D41" s="1138"/>
      <c r="E41" s="1138"/>
      <c r="F41" s="1138"/>
      <c r="G41" s="1139"/>
      <c r="H41" s="110" t="s">
        <v>5</v>
      </c>
      <c r="I41" s="727" t="s">
        <v>920</v>
      </c>
      <c r="J41" s="727"/>
      <c r="K41" s="728"/>
      <c r="L41" s="728" t="s">
        <v>1533</v>
      </c>
      <c r="M41" s="728"/>
      <c r="N41" s="728"/>
      <c r="O41" s="728"/>
      <c r="P41" s="728"/>
      <c r="Q41" s="728"/>
      <c r="R41" s="728"/>
      <c r="S41" s="727"/>
      <c r="T41" s="727"/>
      <c r="U41" s="156"/>
      <c r="V41" s="158"/>
      <c r="W41" s="164" t="s">
        <v>1391</v>
      </c>
      <c r="X41" s="729" t="s">
        <v>1534</v>
      </c>
      <c r="Y41" s="729"/>
      <c r="Z41" s="729"/>
      <c r="AA41" s="729"/>
      <c r="AB41" s="729"/>
      <c r="AC41" s="729"/>
      <c r="AD41" s="729"/>
      <c r="AE41" s="729"/>
      <c r="AF41" s="729"/>
      <c r="AG41" s="729"/>
      <c r="AH41" s="729"/>
      <c r="AI41" s="729"/>
      <c r="AJ41" s="730"/>
      <c r="AK41" s="6"/>
      <c r="AL41" s="280"/>
      <c r="AM41" s="38" t="s">
        <v>1186</v>
      </c>
      <c r="AN41" s="38"/>
      <c r="AO41" s="38"/>
      <c r="AP41" s="318"/>
      <c r="AQ41" s="38"/>
      <c r="AR41" s="38" t="s">
        <v>454</v>
      </c>
      <c r="AS41" s="38"/>
      <c r="AT41" s="38"/>
      <c r="AU41" s="38"/>
      <c r="AV41" s="38"/>
      <c r="AW41" s="38"/>
      <c r="AX41" s="731" t="s">
        <v>1531</v>
      </c>
      <c r="AY41" s="731"/>
      <c r="AZ41" s="731"/>
      <c r="BA41" s="731"/>
      <c r="BB41" s="731"/>
      <c r="BC41" s="731"/>
      <c r="BD41" s="731"/>
      <c r="BE41" s="731"/>
      <c r="BF41" s="38"/>
      <c r="BG41" s="38"/>
      <c r="BH41" s="38"/>
      <c r="BI41" s="38"/>
      <c r="BJ41" s="38"/>
      <c r="BK41" s="38"/>
      <c r="BL41" s="38"/>
      <c r="BM41" s="38"/>
      <c r="BN41" s="38"/>
      <c r="BO41" s="38"/>
      <c r="BP41" s="38"/>
      <c r="BQ41" s="38"/>
      <c r="BR41" s="38"/>
      <c r="BS41" s="38"/>
      <c r="BT41" s="38"/>
      <c r="BV41"/>
      <c r="CB41"/>
      <c r="CC41" s="325"/>
      <c r="CD41"/>
      <c r="CE41"/>
      <c r="CF41"/>
      <c r="CG41"/>
      <c r="CH41"/>
      <c r="CI41"/>
      <c r="CJ41"/>
      <c r="CK41"/>
      <c r="CL41"/>
      <c r="CM41"/>
      <c r="CN41"/>
      <c r="CO41"/>
      <c r="CP41"/>
      <c r="CQ41"/>
      <c r="CR41"/>
      <c r="CS41"/>
      <c r="CT41"/>
      <c r="CU41"/>
      <c r="CV41"/>
      <c r="CW41"/>
      <c r="CX41"/>
      <c r="CY41"/>
      <c r="CZ41"/>
      <c r="DA41"/>
      <c r="DB41"/>
      <c r="DC41"/>
      <c r="DD41"/>
      <c r="DE41"/>
      <c r="DF41"/>
      <c r="DG41"/>
      <c r="DH41"/>
      <c r="DI41"/>
      <c r="DJ41"/>
    </row>
    <row r="42" spans="1:119" ht="30" customHeight="1" x14ac:dyDescent="0.3">
      <c r="A42" s="1317"/>
      <c r="B42" s="1140"/>
      <c r="C42" s="1141"/>
      <c r="D42" s="1141"/>
      <c r="E42" s="1141"/>
      <c r="F42" s="1141"/>
      <c r="G42" s="1142"/>
      <c r="H42" s="110" t="s">
        <v>5</v>
      </c>
      <c r="I42" s="732" t="s">
        <v>1078</v>
      </c>
      <c r="J42" s="732"/>
      <c r="K42" s="733" t="s">
        <v>1531</v>
      </c>
      <c r="L42" s="733"/>
      <c r="M42" s="733"/>
      <c r="N42" s="733"/>
      <c r="O42" s="733"/>
      <c r="P42" s="733"/>
      <c r="Q42" s="733"/>
      <c r="R42" s="734"/>
      <c r="S42" s="735" t="s">
        <v>1532</v>
      </c>
      <c r="T42" s="735"/>
      <c r="U42" s="735"/>
      <c r="V42" s="736" t="s">
        <v>454</v>
      </c>
      <c r="W42" s="737"/>
      <c r="X42" s="737"/>
      <c r="Y42" s="738" t="s">
        <v>1286</v>
      </c>
      <c r="Z42" s="738"/>
      <c r="AA42" s="739"/>
      <c r="AB42" s="740" t="s">
        <v>147</v>
      </c>
      <c r="AC42" s="740"/>
      <c r="AD42" s="740"/>
      <c r="AE42" s="741" t="s">
        <v>1202</v>
      </c>
      <c r="AF42" s="741"/>
      <c r="AG42" s="742"/>
      <c r="AH42" s="743" t="s">
        <v>454</v>
      </c>
      <c r="AI42" s="744"/>
      <c r="AJ42" s="745"/>
      <c r="AK42" s="6"/>
      <c r="AL42" s="280"/>
      <c r="AM42" s="38" t="s">
        <v>454</v>
      </c>
      <c r="AN42" s="38"/>
      <c r="AO42" s="38"/>
      <c r="AP42" s="31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V42"/>
      <c r="CB42"/>
      <c r="CC42" s="325"/>
      <c r="CD42"/>
      <c r="CE42"/>
      <c r="CF42"/>
      <c r="CG42"/>
      <c r="CH42"/>
      <c r="CI42"/>
      <c r="CJ42"/>
      <c r="CK42"/>
      <c r="CL42"/>
      <c r="CM42"/>
      <c r="CN42"/>
      <c r="CO42"/>
      <c r="CP42"/>
      <c r="CQ42"/>
      <c r="CR42"/>
      <c r="CS42"/>
      <c r="CT42"/>
      <c r="CU42"/>
      <c r="CV42"/>
      <c r="CW42"/>
      <c r="CX42"/>
      <c r="CY42"/>
      <c r="CZ42"/>
      <c r="DA42"/>
      <c r="DB42"/>
      <c r="DC42"/>
      <c r="DD42"/>
      <c r="DE42"/>
      <c r="DF42"/>
      <c r="DG42"/>
      <c r="DH42"/>
      <c r="DI42"/>
      <c r="DJ42"/>
    </row>
    <row r="43" spans="1:119" ht="27" customHeight="1" x14ac:dyDescent="0.3">
      <c r="A43" s="1317"/>
      <c r="B43" s="1143" t="s">
        <v>223</v>
      </c>
      <c r="C43" s="1144"/>
      <c r="D43" s="1144"/>
      <c r="E43" s="1144"/>
      <c r="F43" s="1144"/>
      <c r="G43" s="1145"/>
      <c r="H43" s="746" t="s">
        <v>1408</v>
      </c>
      <c r="I43" s="729"/>
      <c r="J43" s="729"/>
      <c r="K43" s="747"/>
      <c r="L43" s="747"/>
      <c r="M43" s="747"/>
      <c r="N43" s="747"/>
      <c r="O43" s="747"/>
      <c r="P43" s="747"/>
      <c r="Q43" s="747"/>
      <c r="R43" s="747"/>
      <c r="S43" s="729"/>
      <c r="T43" s="729"/>
      <c r="U43" s="729"/>
      <c r="V43" s="729"/>
      <c r="W43" s="729"/>
      <c r="X43" s="729"/>
      <c r="Y43" s="729"/>
      <c r="Z43" s="729"/>
      <c r="AA43" s="729"/>
      <c r="AB43" s="729"/>
      <c r="AC43" s="748"/>
      <c r="AD43" s="748"/>
      <c r="AE43" s="748"/>
      <c r="AF43" s="748"/>
      <c r="AG43" s="748"/>
      <c r="AH43" s="748"/>
      <c r="AI43" s="748"/>
      <c r="AJ43" s="749"/>
      <c r="AK43" s="6"/>
      <c r="AL43" s="280"/>
      <c r="AN43" s="38"/>
      <c r="AO43" s="38"/>
      <c r="AP43" s="31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V43"/>
      <c r="CB43"/>
      <c r="CC43" s="325"/>
      <c r="CD43"/>
      <c r="CE43"/>
      <c r="CF43"/>
      <c r="CG43"/>
      <c r="CH43"/>
      <c r="CI43"/>
      <c r="CJ43"/>
      <c r="CK43"/>
      <c r="CL43"/>
      <c r="CM43"/>
      <c r="CN43"/>
      <c r="CO43"/>
      <c r="CP43"/>
      <c r="CQ43"/>
      <c r="CR43"/>
      <c r="CS43"/>
      <c r="CT43"/>
      <c r="CU43"/>
      <c r="CV43"/>
      <c r="CW43"/>
      <c r="CX43"/>
      <c r="CY43"/>
      <c r="CZ43"/>
      <c r="DA43"/>
      <c r="DB43"/>
      <c r="DC43"/>
      <c r="DD43"/>
      <c r="DE43"/>
      <c r="DF43"/>
      <c r="DG43"/>
      <c r="DH43"/>
      <c r="DI43"/>
      <c r="DJ43"/>
    </row>
    <row r="44" spans="1:119" ht="27" customHeight="1" x14ac:dyDescent="0.3">
      <c r="A44" s="1317"/>
      <c r="B44" s="1146"/>
      <c r="C44" s="1147"/>
      <c r="D44" s="1147"/>
      <c r="E44" s="1147"/>
      <c r="F44" s="1147"/>
      <c r="G44" s="1148"/>
      <c r="H44" s="111" t="s">
        <v>5</v>
      </c>
      <c r="I44" s="750" t="s">
        <v>973</v>
      </c>
      <c r="J44" s="751"/>
      <c r="K44" s="751"/>
      <c r="L44" s="751"/>
      <c r="M44" s="751"/>
      <c r="N44" s="751"/>
      <c r="O44" s="751"/>
      <c r="P44" s="751"/>
      <c r="Q44" s="751"/>
      <c r="R44" s="751"/>
      <c r="S44" s="751"/>
      <c r="T44" s="751"/>
      <c r="U44" s="751"/>
      <c r="V44" s="751"/>
      <c r="W44" s="751"/>
      <c r="X44" s="751"/>
      <c r="Y44" s="751"/>
      <c r="Z44" s="751"/>
      <c r="AA44" s="752"/>
      <c r="AB44" s="200"/>
      <c r="AC44" s="1149" t="s">
        <v>1396</v>
      </c>
      <c r="AD44" s="1151" t="s">
        <v>406</v>
      </c>
      <c r="AE44" s="1151"/>
      <c r="AF44" s="1151"/>
      <c r="AG44" s="1151"/>
      <c r="AH44" s="1151"/>
      <c r="AI44" s="1151"/>
      <c r="AJ44" s="260"/>
      <c r="AK44" s="6"/>
      <c r="AL44" s="281"/>
      <c r="AM44" s="292"/>
      <c r="AN44" s="297"/>
      <c r="AO44" s="297"/>
      <c r="AP44" s="319"/>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V44"/>
      <c r="CB44"/>
      <c r="CC44" s="325"/>
      <c r="CD44"/>
      <c r="CE44"/>
      <c r="CF44"/>
      <c r="CG44"/>
      <c r="CH44"/>
      <c r="CI44"/>
      <c r="CJ44"/>
      <c r="CK44"/>
      <c r="CL44"/>
      <c r="CM44"/>
      <c r="CN44"/>
      <c r="CO44"/>
      <c r="CP44"/>
      <c r="CQ44"/>
      <c r="CR44"/>
      <c r="CS44"/>
      <c r="CT44"/>
      <c r="CU44"/>
      <c r="CV44"/>
      <c r="CW44"/>
      <c r="CX44"/>
      <c r="CY44"/>
      <c r="CZ44"/>
      <c r="DA44"/>
      <c r="DB44"/>
      <c r="DC44"/>
      <c r="DD44"/>
      <c r="DE44"/>
      <c r="DF44"/>
      <c r="DG44"/>
      <c r="DH44"/>
      <c r="DI44"/>
      <c r="DJ44"/>
    </row>
    <row r="45" spans="1:119" ht="27" customHeight="1" x14ac:dyDescent="0.3">
      <c r="A45" s="1317"/>
      <c r="B45" s="1146"/>
      <c r="C45" s="1147"/>
      <c r="D45" s="1147"/>
      <c r="E45" s="1147"/>
      <c r="F45" s="1147"/>
      <c r="G45" s="1148"/>
      <c r="H45" s="111" t="s">
        <v>5</v>
      </c>
      <c r="I45" s="753" t="s">
        <v>962</v>
      </c>
      <c r="J45" s="751"/>
      <c r="K45" s="751"/>
      <c r="L45" s="751"/>
      <c r="M45" s="751"/>
      <c r="N45" s="751"/>
      <c r="O45" s="751"/>
      <c r="P45" s="751"/>
      <c r="Q45" s="751"/>
      <c r="R45" s="751"/>
      <c r="S45" s="751"/>
      <c r="T45" s="751"/>
      <c r="U45" s="751"/>
      <c r="V45" s="751"/>
      <c r="W45" s="751"/>
      <c r="X45" s="751"/>
      <c r="Y45" s="751"/>
      <c r="Z45" s="751"/>
      <c r="AA45" s="752"/>
      <c r="AB45" s="79"/>
      <c r="AC45" s="1150"/>
      <c r="AD45" s="1134"/>
      <c r="AE45" s="1134"/>
      <c r="AF45" s="1134"/>
      <c r="AG45" s="1134"/>
      <c r="AH45" s="1134"/>
      <c r="AI45" s="1134"/>
      <c r="AJ45" s="261"/>
      <c r="AK45" s="6"/>
      <c r="AL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V45"/>
      <c r="CB45"/>
      <c r="CC45" s="325"/>
      <c r="CD45"/>
      <c r="CE45"/>
      <c r="CF45"/>
      <c r="CG45"/>
      <c r="CH45"/>
      <c r="CI45"/>
      <c r="CJ45"/>
      <c r="CK45"/>
      <c r="CL45"/>
      <c r="CM45"/>
      <c r="CN45"/>
      <c r="CO45"/>
      <c r="CP45"/>
      <c r="CQ45"/>
      <c r="CR45"/>
      <c r="CS45"/>
      <c r="CT45"/>
      <c r="CU45"/>
      <c r="CV45"/>
      <c r="CW45"/>
      <c r="CX45"/>
      <c r="CY45"/>
      <c r="CZ45"/>
      <c r="DA45"/>
      <c r="DB45"/>
      <c r="DC45"/>
      <c r="DD45"/>
      <c r="DE45"/>
      <c r="DF45"/>
      <c r="DG45"/>
      <c r="DH45"/>
      <c r="DI45"/>
      <c r="DJ45"/>
    </row>
    <row r="46" spans="1:119" ht="24" customHeight="1" x14ac:dyDescent="0.3">
      <c r="A46" s="1317"/>
      <c r="B46" s="45"/>
      <c r="C46" s="1152" t="s">
        <v>650</v>
      </c>
      <c r="D46" s="993"/>
      <c r="E46" s="993"/>
      <c r="F46" s="993"/>
      <c r="G46" s="1153"/>
      <c r="H46" s="112" t="str">
        <f>IF(I47="□",IF(I48="□",I49,I48),I47)</f>
        <v>□</v>
      </c>
      <c r="I46" s="754" t="s">
        <v>960</v>
      </c>
      <c r="J46" s="754"/>
      <c r="K46" s="754"/>
      <c r="L46" s="754"/>
      <c r="M46" s="754"/>
      <c r="N46" s="754"/>
      <c r="O46" s="141"/>
      <c r="P46" s="141"/>
      <c r="Q46" s="141"/>
      <c r="R46" s="755"/>
      <c r="S46" s="755"/>
      <c r="T46" s="755"/>
      <c r="U46" s="755"/>
      <c r="V46" s="755"/>
      <c r="W46" s="755"/>
      <c r="X46" s="755"/>
      <c r="Y46" s="755"/>
      <c r="Z46" s="755"/>
      <c r="AA46" s="756"/>
      <c r="AB46" s="757" t="s">
        <v>980</v>
      </c>
      <c r="AC46" s="758"/>
      <c r="AD46" s="758"/>
      <c r="AE46" s="758"/>
      <c r="AF46" s="758"/>
      <c r="AG46" s="758"/>
      <c r="AH46" s="758"/>
      <c r="AI46" s="758"/>
      <c r="AJ46" s="759"/>
      <c r="AK46" s="6"/>
      <c r="AL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V46"/>
      <c r="CB46"/>
      <c r="CC46" s="325"/>
      <c r="CD46"/>
      <c r="CE46"/>
      <c r="CF46"/>
      <c r="CG46"/>
      <c r="CH46"/>
      <c r="CI46"/>
      <c r="CJ46"/>
      <c r="CK46"/>
      <c r="CL46"/>
      <c r="CM46"/>
      <c r="CN46"/>
      <c r="CO46"/>
      <c r="CP46"/>
      <c r="CQ46"/>
      <c r="CR46"/>
      <c r="CS46"/>
      <c r="CT46"/>
      <c r="CU46"/>
      <c r="CV46"/>
      <c r="CW46"/>
      <c r="CX46"/>
      <c r="CY46"/>
      <c r="CZ46"/>
      <c r="DA46"/>
      <c r="DB46"/>
      <c r="DC46"/>
      <c r="DD46"/>
      <c r="DE46"/>
      <c r="DF46"/>
      <c r="DG46"/>
      <c r="DH46"/>
      <c r="DI46"/>
      <c r="DJ46"/>
    </row>
    <row r="47" spans="1:119" ht="24" customHeight="1" x14ac:dyDescent="0.3">
      <c r="A47" s="1317"/>
      <c r="B47" s="46"/>
      <c r="C47" s="1154"/>
      <c r="D47" s="999"/>
      <c r="E47" s="999"/>
      <c r="F47" s="999"/>
      <c r="G47" s="1155"/>
      <c r="H47" s="113"/>
      <c r="I47" s="117" t="s">
        <v>5</v>
      </c>
      <c r="J47" s="760" t="s">
        <v>964</v>
      </c>
      <c r="K47" s="760"/>
      <c r="L47" s="760"/>
      <c r="M47" s="761" t="s">
        <v>992</v>
      </c>
      <c r="N47" s="762"/>
      <c r="O47" s="762"/>
      <c r="P47" s="762"/>
      <c r="Q47" s="762"/>
      <c r="R47" s="762"/>
      <c r="S47" s="762"/>
      <c r="T47" s="762"/>
      <c r="U47" s="762"/>
      <c r="V47" s="762"/>
      <c r="W47" s="762"/>
      <c r="X47" s="762"/>
      <c r="Y47" s="762"/>
      <c r="Z47" s="762"/>
      <c r="AA47" s="762"/>
      <c r="AB47" s="763" t="s">
        <v>950</v>
      </c>
      <c r="AC47" s="763"/>
      <c r="AD47" s="763"/>
      <c r="AE47" s="763"/>
      <c r="AF47" s="763"/>
      <c r="AG47" s="763"/>
      <c r="AH47" s="763"/>
      <c r="AI47" s="763"/>
      <c r="AJ47" s="764"/>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T47"/>
      <c r="BZ47"/>
      <c r="CA47" s="325"/>
      <c r="CB47"/>
      <c r="CC47"/>
      <c r="CD47"/>
      <c r="CE47"/>
      <c r="CF47"/>
      <c r="CG47"/>
      <c r="CH47"/>
      <c r="CI47"/>
      <c r="CJ47"/>
      <c r="CK47"/>
      <c r="CL47"/>
      <c r="CM47"/>
      <c r="CN47"/>
      <c r="CO47"/>
      <c r="CP47"/>
      <c r="CQ47"/>
      <c r="CR47"/>
      <c r="CS47"/>
      <c r="CT47"/>
      <c r="CU47"/>
      <c r="CV47"/>
      <c r="CW47"/>
      <c r="CX47"/>
      <c r="CY47"/>
      <c r="CZ47"/>
      <c r="DA47"/>
      <c r="DB47"/>
      <c r="DC47"/>
      <c r="DD47"/>
      <c r="DE47"/>
      <c r="DF47"/>
      <c r="DG47"/>
      <c r="DH47"/>
    </row>
    <row r="48" spans="1:119" ht="24" customHeight="1" x14ac:dyDescent="0.3">
      <c r="A48" s="1317"/>
      <c r="B48" s="46"/>
      <c r="C48" s="1154"/>
      <c r="D48" s="999"/>
      <c r="E48" s="999"/>
      <c r="F48" s="999"/>
      <c r="G48" s="1155"/>
      <c r="H48" s="113"/>
      <c r="I48" s="118" t="s">
        <v>5</v>
      </c>
      <c r="J48" s="760" t="s">
        <v>563</v>
      </c>
      <c r="K48" s="760"/>
      <c r="L48" s="760"/>
      <c r="M48" s="761" t="s">
        <v>977</v>
      </c>
      <c r="N48" s="762"/>
      <c r="O48" s="762"/>
      <c r="P48" s="762"/>
      <c r="Q48" s="762"/>
      <c r="R48" s="762"/>
      <c r="S48" s="762"/>
      <c r="T48" s="762"/>
      <c r="U48" s="762"/>
      <c r="V48" s="762"/>
      <c r="W48" s="762"/>
      <c r="X48" s="762"/>
      <c r="Y48" s="762"/>
      <c r="Z48" s="762"/>
      <c r="AA48" s="762"/>
      <c r="AB48" s="763" t="s">
        <v>880</v>
      </c>
      <c r="AC48" s="763"/>
      <c r="AD48" s="763"/>
      <c r="AE48" s="763"/>
      <c r="AF48" s="763"/>
      <c r="AG48" s="763"/>
      <c r="AH48" s="763"/>
      <c r="AI48" s="763"/>
      <c r="AJ48" s="764"/>
      <c r="AK48" s="6"/>
      <c r="AL48" s="282"/>
      <c r="AM48" s="293"/>
      <c r="AN48" s="298"/>
      <c r="AO48" s="298"/>
      <c r="AP48" s="320"/>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V48"/>
      <c r="CB48"/>
      <c r="CC48" s="325"/>
      <c r="CD48"/>
      <c r="CE48"/>
      <c r="CF48"/>
      <c r="CG48"/>
      <c r="CH48"/>
      <c r="CI48"/>
      <c r="CJ48"/>
      <c r="CK48"/>
      <c r="CL48"/>
      <c r="CM48"/>
      <c r="CN48"/>
      <c r="CO48"/>
      <c r="CP48"/>
      <c r="CQ48"/>
      <c r="CR48"/>
      <c r="CS48"/>
      <c r="CT48"/>
      <c r="CU48"/>
      <c r="CV48"/>
      <c r="CW48"/>
      <c r="CX48"/>
      <c r="CY48"/>
      <c r="CZ48"/>
      <c r="DA48"/>
      <c r="DB48"/>
      <c r="DC48"/>
      <c r="DD48"/>
      <c r="DE48"/>
      <c r="DF48"/>
      <c r="DG48"/>
      <c r="DH48"/>
      <c r="DI48"/>
      <c r="DJ48"/>
    </row>
    <row r="49" spans="1:111" ht="27" customHeight="1" x14ac:dyDescent="0.3">
      <c r="A49" s="1317"/>
      <c r="B49" s="46"/>
      <c r="C49" s="1156"/>
      <c r="D49" s="1157"/>
      <c r="E49" s="1157"/>
      <c r="F49" s="1157"/>
      <c r="G49" s="1158"/>
      <c r="H49" s="114"/>
      <c r="I49" s="119" t="s">
        <v>5</v>
      </c>
      <c r="J49" s="765" t="s">
        <v>978</v>
      </c>
      <c r="K49" s="766"/>
      <c r="L49" s="766"/>
      <c r="M49" s="767" t="s">
        <v>1016</v>
      </c>
      <c r="N49" s="768"/>
      <c r="O49" s="768"/>
      <c r="P49" s="768"/>
      <c r="Q49" s="768"/>
      <c r="R49" s="768"/>
      <c r="S49" s="768"/>
      <c r="T49" s="768"/>
      <c r="U49" s="768"/>
      <c r="V49" s="768"/>
      <c r="W49" s="768"/>
      <c r="X49" s="768"/>
      <c r="Y49" s="768"/>
      <c r="Z49" s="768"/>
      <c r="AA49" s="768"/>
      <c r="AB49" s="769" t="s">
        <v>816</v>
      </c>
      <c r="AC49" s="770"/>
      <c r="AD49" s="770"/>
      <c r="AE49" s="770"/>
      <c r="AF49" s="770"/>
      <c r="AG49" s="770"/>
      <c r="AH49" s="770"/>
      <c r="AI49" s="770"/>
      <c r="AJ49" s="771"/>
      <c r="AK49" s="6"/>
      <c r="AL49" s="283"/>
      <c r="AM49" s="38" t="s">
        <v>872</v>
      </c>
      <c r="AN49" s="38"/>
      <c r="AO49" s="38" t="s">
        <v>1002</v>
      </c>
      <c r="AP49" s="321"/>
      <c r="AQ49" s="38"/>
      <c r="AR49" s="38" t="s">
        <v>454</v>
      </c>
      <c r="AS49" s="38"/>
      <c r="AT49" s="38"/>
      <c r="AU49" s="38"/>
      <c r="AV49" s="38"/>
      <c r="AW49" s="38" t="s">
        <v>454</v>
      </c>
      <c r="AX49" s="38"/>
      <c r="AY49" s="38"/>
      <c r="AZ49" s="38"/>
      <c r="BA49" s="38"/>
      <c r="BB49" s="38"/>
      <c r="BC49" s="38"/>
      <c r="BD49" s="38"/>
      <c r="BE49" s="38"/>
      <c r="BF49" s="38"/>
      <c r="BG49" s="38"/>
      <c r="BH49" s="38"/>
      <c r="BI49" s="38"/>
      <c r="BJ49" s="38"/>
      <c r="BK49" s="38"/>
      <c r="BL49" s="38"/>
      <c r="BM49" s="38"/>
      <c r="BN49" s="38"/>
      <c r="BO49" s="38"/>
      <c r="BP49" s="38"/>
      <c r="BQ49" s="38"/>
      <c r="BS49"/>
      <c r="BY49"/>
      <c r="BZ49" s="325"/>
      <c r="CA49"/>
      <c r="CB49"/>
      <c r="CC49"/>
      <c r="CD49"/>
      <c r="CE49"/>
      <c r="CF49"/>
      <c r="CG49"/>
      <c r="CH49"/>
      <c r="CI49"/>
      <c r="CJ49"/>
      <c r="CK49"/>
      <c r="CL49"/>
      <c r="CM49"/>
      <c r="CN49"/>
      <c r="CO49"/>
      <c r="CP49"/>
      <c r="CQ49"/>
      <c r="CR49"/>
      <c r="CS49"/>
      <c r="CT49"/>
      <c r="CU49"/>
      <c r="CV49"/>
      <c r="CW49"/>
      <c r="CX49"/>
      <c r="CY49"/>
      <c r="CZ49"/>
      <c r="DA49"/>
      <c r="DB49"/>
      <c r="DC49"/>
      <c r="DD49"/>
      <c r="DE49"/>
      <c r="DF49"/>
      <c r="DG49"/>
    </row>
    <row r="50" spans="1:111" ht="27" customHeight="1" x14ac:dyDescent="0.3">
      <c r="A50" s="1317"/>
      <c r="B50" s="1159"/>
      <c r="C50" s="1161" t="s">
        <v>1536</v>
      </c>
      <c r="D50" s="1162"/>
      <c r="E50" s="1162"/>
      <c r="F50" s="1162"/>
      <c r="G50" s="1163"/>
      <c r="H50" s="1168" t="s">
        <v>1347</v>
      </c>
      <c r="I50" s="1169"/>
      <c r="J50" s="1169"/>
      <c r="K50" s="127" t="s">
        <v>5</v>
      </c>
      <c r="L50" s="751" t="s">
        <v>1426</v>
      </c>
      <c r="M50" s="751"/>
      <c r="N50" s="751"/>
      <c r="O50" s="751"/>
      <c r="P50" s="751"/>
      <c r="Q50" s="752"/>
      <c r="R50" s="127" t="s">
        <v>5</v>
      </c>
      <c r="S50" s="751" t="s">
        <v>559</v>
      </c>
      <c r="T50" s="751"/>
      <c r="U50" s="751"/>
      <c r="V50" s="751"/>
      <c r="W50" s="751"/>
      <c r="X50" s="752"/>
      <c r="Y50" s="127" t="s">
        <v>5</v>
      </c>
      <c r="Z50" s="751" t="s">
        <v>229</v>
      </c>
      <c r="AA50" s="751"/>
      <c r="AB50" s="751"/>
      <c r="AC50" s="751"/>
      <c r="AD50" s="751"/>
      <c r="AE50" s="751"/>
      <c r="AF50" s="751"/>
      <c r="AG50" s="751"/>
      <c r="AH50" s="751"/>
      <c r="AI50" s="751"/>
      <c r="AJ50" s="772"/>
      <c r="AK50" s="38"/>
      <c r="AL50" s="284"/>
      <c r="AM50" s="38" t="s">
        <v>1429</v>
      </c>
      <c r="AN50" s="38"/>
      <c r="AO50" s="38" t="s">
        <v>107</v>
      </c>
      <c r="AP50" s="321"/>
      <c r="AQ50" s="38"/>
      <c r="AR50" s="38" t="s">
        <v>872</v>
      </c>
      <c r="AS50" s="38"/>
      <c r="AT50" s="38"/>
      <c r="AU50" s="38"/>
      <c r="AV50" s="38"/>
      <c r="AW50" s="38" t="s">
        <v>737</v>
      </c>
      <c r="AX50" s="38"/>
      <c r="AY50" s="38"/>
      <c r="AZ50" s="38"/>
      <c r="BA50" s="38"/>
      <c r="BB50" s="38"/>
      <c r="BC50" s="38"/>
      <c r="BD50" s="38"/>
      <c r="BE50" s="38"/>
      <c r="BF50" s="38"/>
      <c r="BG50" s="38"/>
      <c r="BH50" s="38"/>
      <c r="BI50" s="38"/>
      <c r="BJ50" s="38"/>
      <c r="BK50" s="38"/>
      <c r="BL50" s="38"/>
      <c r="BM50" s="38"/>
      <c r="BN50" s="38"/>
      <c r="BO50" s="38"/>
      <c r="BP50" s="38"/>
      <c r="BR50"/>
      <c r="BX50"/>
      <c r="BY50" s="325"/>
      <c r="BZ50"/>
      <c r="CA50"/>
      <c r="CB50"/>
      <c r="CC50"/>
      <c r="CD50"/>
      <c r="CE50"/>
      <c r="CF50"/>
      <c r="CG50"/>
      <c r="CH50"/>
      <c r="CI50"/>
      <c r="CJ50"/>
      <c r="CK50"/>
      <c r="CL50"/>
      <c r="CM50"/>
      <c r="CN50"/>
      <c r="CO50"/>
      <c r="CP50"/>
      <c r="CQ50"/>
      <c r="CR50"/>
      <c r="CS50"/>
      <c r="CT50"/>
      <c r="CU50"/>
      <c r="CV50"/>
      <c r="CW50"/>
      <c r="CX50"/>
      <c r="CY50"/>
      <c r="CZ50"/>
      <c r="DA50"/>
      <c r="DB50"/>
      <c r="DC50"/>
      <c r="DD50"/>
      <c r="DE50"/>
      <c r="DF50"/>
    </row>
    <row r="51" spans="1:111" ht="27" customHeight="1" x14ac:dyDescent="0.3">
      <c r="A51" s="1317"/>
      <c r="B51" s="1159"/>
      <c r="C51" s="1161"/>
      <c r="D51" s="1164"/>
      <c r="E51" s="1164"/>
      <c r="F51" s="1164"/>
      <c r="G51" s="1163"/>
      <c r="H51" s="776"/>
      <c r="I51" s="699"/>
      <c r="J51" s="700"/>
      <c r="K51" s="773"/>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5"/>
      <c r="AL51" s="284"/>
      <c r="AM51" s="38" t="s">
        <v>1004</v>
      </c>
      <c r="AN51" s="38"/>
      <c r="AO51" s="38" t="s">
        <v>1005</v>
      </c>
      <c r="AP51" s="321"/>
      <c r="AR51" s="38" t="s">
        <v>1429</v>
      </c>
      <c r="AS51" s="38"/>
      <c r="AT51" s="38"/>
      <c r="AU51" s="38"/>
      <c r="AV51" s="38"/>
      <c r="AW51" s="38" t="s">
        <v>1002</v>
      </c>
    </row>
    <row r="52" spans="1:111" ht="27" customHeight="1" x14ac:dyDescent="0.3">
      <c r="A52" s="1317"/>
      <c r="B52" s="1159"/>
      <c r="C52" s="1161"/>
      <c r="D52" s="1164"/>
      <c r="E52" s="1164"/>
      <c r="F52" s="1164"/>
      <c r="G52" s="1163"/>
      <c r="H52" s="776" t="s">
        <v>810</v>
      </c>
      <c r="I52" s="699"/>
      <c r="J52" s="700"/>
      <c r="K52" s="773"/>
      <c r="L52" s="774"/>
      <c r="M52" s="774"/>
      <c r="N52" s="774"/>
      <c r="O52" s="774"/>
      <c r="P52" s="774"/>
      <c r="Q52" s="774"/>
      <c r="R52" s="774"/>
      <c r="S52" s="774"/>
      <c r="T52" s="774"/>
      <c r="U52" s="774"/>
      <c r="V52" s="774"/>
      <c r="W52" s="774"/>
      <c r="X52" s="774"/>
      <c r="Y52" s="774"/>
      <c r="Z52" s="774"/>
      <c r="AA52" s="774"/>
      <c r="AB52" s="774"/>
      <c r="AC52" s="777"/>
      <c r="AD52" s="778" t="s">
        <v>581</v>
      </c>
      <c r="AE52" s="779"/>
      <c r="AF52" s="780"/>
      <c r="AG52" s="780"/>
      <c r="AH52" s="780"/>
      <c r="AI52" s="780"/>
      <c r="AJ52" s="262" t="s">
        <v>126</v>
      </c>
      <c r="AL52" s="284"/>
      <c r="AM52" s="38" t="s">
        <v>277</v>
      </c>
      <c r="AN52" s="38"/>
      <c r="AO52" s="38" t="s">
        <v>1007</v>
      </c>
      <c r="AP52" s="321"/>
      <c r="AQ52"/>
      <c r="AR52" s="38" t="s">
        <v>1004</v>
      </c>
      <c r="AS52" s="38"/>
      <c r="AT52" s="38"/>
      <c r="AU52" s="38"/>
      <c r="AV52" s="38"/>
      <c r="AW52" s="38" t="s">
        <v>107</v>
      </c>
      <c r="AX52"/>
      <c r="AY52"/>
      <c r="AZ52"/>
      <c r="BA52"/>
      <c r="BB52"/>
      <c r="BC52"/>
      <c r="BD52"/>
      <c r="BE52"/>
      <c r="BF52"/>
      <c r="BG52"/>
      <c r="BH52"/>
      <c r="BI52"/>
      <c r="BJ52"/>
      <c r="BK52"/>
      <c r="BL52"/>
      <c r="BM52"/>
      <c r="BN52"/>
      <c r="BO52"/>
      <c r="BP52"/>
      <c r="BQ52"/>
      <c r="BR52"/>
      <c r="BS52"/>
      <c r="BT52"/>
      <c r="BU52"/>
      <c r="BV52"/>
      <c r="BW52"/>
    </row>
    <row r="53" spans="1:111" ht="30" customHeight="1" x14ac:dyDescent="0.3">
      <c r="A53" s="1318"/>
      <c r="B53" s="1160"/>
      <c r="C53" s="1165"/>
      <c r="D53" s="1166"/>
      <c r="E53" s="1166"/>
      <c r="F53" s="1166"/>
      <c r="G53" s="1167"/>
      <c r="H53" s="781" t="s">
        <v>1538</v>
      </c>
      <c r="I53" s="782"/>
      <c r="J53" s="783"/>
      <c r="K53" s="128" t="s">
        <v>5</v>
      </c>
      <c r="L53" s="784" t="s">
        <v>984</v>
      </c>
      <c r="M53" s="784"/>
      <c r="N53" s="784"/>
      <c r="O53" s="785" t="s">
        <v>454</v>
      </c>
      <c r="P53" s="786"/>
      <c r="Q53" s="786"/>
      <c r="R53" s="786"/>
      <c r="S53" s="786"/>
      <c r="T53" s="786"/>
      <c r="U53" s="786"/>
      <c r="V53" s="159" t="s">
        <v>610</v>
      </c>
      <c r="W53" s="165"/>
      <c r="X53" s="166" t="s">
        <v>5</v>
      </c>
      <c r="Y53" s="784" t="s">
        <v>982</v>
      </c>
      <c r="Z53" s="784"/>
      <c r="AA53" s="784"/>
      <c r="AB53" s="785" t="s">
        <v>454</v>
      </c>
      <c r="AC53" s="786"/>
      <c r="AD53" s="669"/>
      <c r="AE53" s="669"/>
      <c r="AF53" s="669"/>
      <c r="AG53" s="669"/>
      <c r="AH53" s="669"/>
      <c r="AI53" s="147"/>
      <c r="AJ53" s="263" t="s">
        <v>610</v>
      </c>
      <c r="AL53" s="284"/>
      <c r="AM53" s="38" t="s">
        <v>1066</v>
      </c>
      <c r="AN53" s="4"/>
      <c r="AO53" s="38" t="s">
        <v>872</v>
      </c>
      <c r="AP53" s="321"/>
      <c r="AR53" s="38" t="s">
        <v>277</v>
      </c>
      <c r="AS53" s="38"/>
      <c r="AT53" s="38"/>
      <c r="AU53" s="38"/>
      <c r="AV53" s="38"/>
      <c r="AW53" s="38" t="s">
        <v>1005</v>
      </c>
    </row>
    <row r="54" spans="1:111" ht="32.25" customHeight="1" x14ac:dyDescent="0.3">
      <c r="A54" s="15" t="s">
        <v>123</v>
      </c>
      <c r="B54" s="787" t="s">
        <v>388</v>
      </c>
      <c r="C54" s="787"/>
      <c r="D54" s="787"/>
      <c r="E54" s="787"/>
      <c r="F54" s="787"/>
      <c r="G54" s="787"/>
      <c r="H54" s="787"/>
      <c r="I54" s="787"/>
      <c r="J54" s="121"/>
      <c r="K54" s="788" t="s">
        <v>1469</v>
      </c>
      <c r="L54" s="788"/>
      <c r="M54" s="788"/>
      <c r="N54" s="788"/>
      <c r="O54" s="788"/>
      <c r="P54" s="788"/>
      <c r="Q54" s="788"/>
      <c r="R54" s="788"/>
      <c r="S54" s="788"/>
      <c r="T54" s="788"/>
      <c r="U54" s="788"/>
      <c r="V54" s="788"/>
      <c r="W54" s="788"/>
      <c r="X54" s="788"/>
      <c r="Y54" s="788"/>
      <c r="Z54" s="788"/>
      <c r="AA54" s="788"/>
      <c r="AB54" s="788"/>
      <c r="AC54" s="788"/>
      <c r="AD54" s="788"/>
      <c r="AE54" s="788"/>
      <c r="AF54" s="788"/>
      <c r="AG54" s="788"/>
      <c r="AH54" s="788"/>
      <c r="AI54" s="788"/>
      <c r="AJ54" s="789"/>
      <c r="AL54" s="284"/>
      <c r="AM54" s="38" t="s">
        <v>454</v>
      </c>
      <c r="AN54" s="4"/>
      <c r="AO54" s="38"/>
      <c r="AP54" s="322"/>
      <c r="AR54" s="38" t="s">
        <v>1066</v>
      </c>
      <c r="AS54" s="38"/>
      <c r="AT54" s="38"/>
      <c r="AU54" s="38"/>
      <c r="AV54" s="38"/>
      <c r="AW54" s="38" t="s">
        <v>1007</v>
      </c>
    </row>
    <row r="55" spans="1:111" ht="50.25" customHeight="1" x14ac:dyDescent="0.3">
      <c r="A55" s="16"/>
      <c r="B55" s="790" t="s">
        <v>1187</v>
      </c>
      <c r="C55" s="791"/>
      <c r="D55" s="791"/>
      <c r="E55" s="791"/>
      <c r="F55" s="791"/>
      <c r="G55" s="791"/>
      <c r="H55" s="791"/>
      <c r="I55" s="791"/>
      <c r="J55" s="791"/>
      <c r="K55" s="791"/>
      <c r="L55" s="791"/>
      <c r="M55" s="791"/>
      <c r="N55" s="791"/>
      <c r="O55" s="791"/>
      <c r="P55" s="791"/>
      <c r="Q55" s="791"/>
      <c r="R55" s="791"/>
      <c r="S55" s="791"/>
      <c r="T55" s="791"/>
      <c r="U55" s="791"/>
      <c r="V55" s="791"/>
      <c r="W55" s="791"/>
      <c r="X55" s="791"/>
      <c r="Y55" s="791"/>
      <c r="Z55" s="791"/>
      <c r="AA55" s="791"/>
      <c r="AB55" s="791"/>
      <c r="AC55" s="791"/>
      <c r="AD55" s="792"/>
      <c r="AE55" s="152" t="s">
        <v>5</v>
      </c>
      <c r="AF55" s="793" t="s">
        <v>124</v>
      </c>
      <c r="AG55" s="794"/>
      <c r="AH55" s="209" t="s">
        <v>5</v>
      </c>
      <c r="AI55" s="640" t="s">
        <v>15</v>
      </c>
      <c r="AJ55" s="795"/>
      <c r="AL55" s="284"/>
      <c r="AO55" s="38" t="s">
        <v>696</v>
      </c>
      <c r="AP55" s="309"/>
    </row>
    <row r="56" spans="1:111" ht="27" customHeight="1" x14ac:dyDescent="0.3">
      <c r="A56" s="17"/>
      <c r="B56" s="1170" t="s">
        <v>1087</v>
      </c>
      <c r="C56" s="1171"/>
      <c r="D56" s="1171"/>
      <c r="E56" s="1171"/>
      <c r="F56" s="799" t="s">
        <v>628</v>
      </c>
      <c r="G56" s="799"/>
      <c r="H56" s="799"/>
      <c r="I56" s="55" t="s">
        <v>5</v>
      </c>
      <c r="J56" s="796" t="s">
        <v>1426</v>
      </c>
      <c r="K56" s="796"/>
      <c r="L56" s="796"/>
      <c r="M56" s="796"/>
      <c r="N56" s="665"/>
      <c r="O56" s="55" t="s">
        <v>5</v>
      </c>
      <c r="P56" s="796" t="s">
        <v>559</v>
      </c>
      <c r="Q56" s="796"/>
      <c r="R56" s="796"/>
      <c r="S56" s="796"/>
      <c r="T56" s="665"/>
      <c r="U56" s="55" t="s">
        <v>5</v>
      </c>
      <c r="V56" s="796" t="s">
        <v>1428</v>
      </c>
      <c r="W56" s="796"/>
      <c r="X56" s="796"/>
      <c r="Y56" s="796"/>
      <c r="Z56" s="796"/>
      <c r="AA56" s="796"/>
      <c r="AB56" s="796"/>
      <c r="AC56" s="796"/>
      <c r="AD56" s="665"/>
      <c r="AE56" s="222"/>
      <c r="AF56" s="222"/>
      <c r="AG56" s="236"/>
      <c r="AH56" s="74"/>
      <c r="AI56" s="74"/>
      <c r="AJ56" s="264"/>
      <c r="AK56" s="272"/>
      <c r="AL56" s="284"/>
      <c r="AO56"/>
      <c r="AP56" s="323"/>
      <c r="AQ56"/>
      <c r="AR56"/>
      <c r="AS56"/>
      <c r="AT56"/>
      <c r="AU56"/>
      <c r="AV56"/>
      <c r="AW56"/>
      <c r="AX56"/>
      <c r="AY56"/>
      <c r="AZ56"/>
      <c r="BA56"/>
      <c r="BB56"/>
      <c r="BC56"/>
      <c r="BD56"/>
      <c r="BE56"/>
      <c r="BF56"/>
      <c r="BG56"/>
      <c r="BH56"/>
      <c r="BI56"/>
      <c r="BJ56"/>
      <c r="BK56"/>
      <c r="BL56"/>
      <c r="BM56"/>
      <c r="BN56"/>
      <c r="BO56"/>
      <c r="BP56"/>
      <c r="BQ56"/>
      <c r="BR56"/>
      <c r="BS56"/>
      <c r="BT56"/>
      <c r="BU56"/>
      <c r="BV56"/>
      <c r="BW56"/>
      <c r="BY56"/>
      <c r="BZ56"/>
    </row>
    <row r="57" spans="1:111" ht="27" customHeight="1" x14ac:dyDescent="0.3">
      <c r="A57" s="16"/>
      <c r="B57" s="1172"/>
      <c r="C57" s="647"/>
      <c r="D57" s="647"/>
      <c r="E57" s="647"/>
      <c r="F57" s="1175"/>
      <c r="G57" s="1175"/>
      <c r="H57" s="1175"/>
      <c r="I57" s="797"/>
      <c r="J57" s="798"/>
      <c r="K57" s="798"/>
      <c r="L57" s="798"/>
      <c r="M57" s="798"/>
      <c r="N57" s="798"/>
      <c r="O57" s="798"/>
      <c r="P57" s="798"/>
      <c r="Q57" s="798"/>
      <c r="R57" s="798"/>
      <c r="S57" s="798"/>
      <c r="T57" s="798"/>
      <c r="U57" s="798"/>
      <c r="V57" s="798"/>
      <c r="W57" s="798"/>
      <c r="X57" s="798"/>
      <c r="Y57" s="798"/>
      <c r="Z57" s="798"/>
      <c r="AA57" s="798"/>
      <c r="AB57" s="798"/>
      <c r="AC57" s="798"/>
      <c r="AD57" s="798"/>
      <c r="AE57" s="1176" t="s">
        <v>1287</v>
      </c>
      <c r="AF57" s="1177"/>
      <c r="AG57" s="1178"/>
      <c r="AH57" s="74"/>
      <c r="AI57" s="74"/>
      <c r="AJ57" s="264"/>
      <c r="AL57" s="284"/>
      <c r="AP57" s="309"/>
    </row>
    <row r="58" spans="1:111" ht="27" customHeight="1" x14ac:dyDescent="0.3">
      <c r="A58" s="16"/>
      <c r="B58" s="1172"/>
      <c r="C58" s="647"/>
      <c r="D58" s="647"/>
      <c r="E58" s="647"/>
      <c r="F58" s="799" t="s">
        <v>810</v>
      </c>
      <c r="G58" s="799"/>
      <c r="H58" s="799"/>
      <c r="I58" s="800"/>
      <c r="J58" s="801"/>
      <c r="K58" s="801"/>
      <c r="L58" s="801"/>
      <c r="M58" s="801"/>
      <c r="N58" s="801"/>
      <c r="O58" s="801"/>
      <c r="P58" s="801"/>
      <c r="Q58" s="801"/>
      <c r="R58" s="801"/>
      <c r="S58" s="801"/>
      <c r="T58" s="801"/>
      <c r="U58" s="801"/>
      <c r="V58" s="801"/>
      <c r="W58" s="801"/>
      <c r="X58" s="801"/>
      <c r="Y58" s="801"/>
      <c r="Z58" s="801"/>
      <c r="AA58" s="801"/>
      <c r="AB58" s="801"/>
      <c r="AC58" s="801"/>
      <c r="AD58" s="802"/>
      <c r="AE58" s="1176"/>
      <c r="AF58" s="1177"/>
      <c r="AG58" s="1178"/>
      <c r="AH58" s="74"/>
      <c r="AI58" s="74"/>
      <c r="AJ58" s="264"/>
      <c r="AL58" s="285"/>
      <c r="AM58" s="288"/>
      <c r="AN58" s="288"/>
      <c r="AO58" s="288"/>
      <c r="AP58" s="310"/>
    </row>
    <row r="59" spans="1:111" ht="27" customHeight="1" x14ac:dyDescent="0.3">
      <c r="A59" s="18"/>
      <c r="B59" s="1173"/>
      <c r="C59" s="1174"/>
      <c r="D59" s="1174"/>
      <c r="E59" s="1174"/>
      <c r="F59" s="803" t="s">
        <v>1072</v>
      </c>
      <c r="G59" s="804"/>
      <c r="H59" s="804"/>
      <c r="I59" s="804"/>
      <c r="J59" s="804"/>
      <c r="K59" s="804"/>
      <c r="L59" s="131" t="s">
        <v>1375</v>
      </c>
      <c r="M59" s="669" t="s">
        <v>454</v>
      </c>
      <c r="N59" s="669"/>
      <c r="O59" s="669"/>
      <c r="P59" s="669"/>
      <c r="Q59" s="669"/>
      <c r="R59" s="669"/>
      <c r="S59" s="669"/>
      <c r="T59" s="669"/>
      <c r="U59" s="669"/>
      <c r="V59" s="669"/>
      <c r="W59" s="669"/>
      <c r="X59" s="167" t="s">
        <v>1427</v>
      </c>
      <c r="Y59" s="804" t="s">
        <v>581</v>
      </c>
      <c r="Z59" s="805"/>
      <c r="AA59" s="806"/>
      <c r="AB59" s="807"/>
      <c r="AC59" s="808"/>
      <c r="AD59" s="167" t="s">
        <v>12</v>
      </c>
      <c r="AE59" s="223"/>
      <c r="AF59" s="223"/>
      <c r="AG59" s="237"/>
      <c r="AH59" s="239"/>
      <c r="AI59" s="239"/>
      <c r="AJ59" s="265"/>
    </row>
    <row r="60" spans="1:111" ht="6" customHeight="1" x14ac:dyDescent="0.3">
      <c r="A60" s="670"/>
      <c r="B60" s="670"/>
      <c r="C60" s="670"/>
      <c r="D60" s="670"/>
      <c r="E60" s="670"/>
      <c r="F60" s="670"/>
      <c r="G60" s="670"/>
      <c r="H60" s="670"/>
      <c r="I60" s="670"/>
      <c r="J60" s="670"/>
      <c r="K60" s="670"/>
      <c r="L60" s="670"/>
      <c r="M60" s="670"/>
      <c r="N60" s="670"/>
      <c r="O60" s="670"/>
      <c r="P60" s="670"/>
      <c r="Q60" s="670"/>
      <c r="R60" s="670"/>
      <c r="S60" s="670"/>
      <c r="T60" s="670"/>
      <c r="U60" s="670"/>
      <c r="V60" s="670"/>
      <c r="W60" s="670"/>
      <c r="X60" s="670"/>
      <c r="Y60" s="670"/>
      <c r="Z60" s="670"/>
      <c r="AA60" s="670"/>
      <c r="AB60" s="670"/>
      <c r="AC60" s="670"/>
      <c r="AD60" s="670"/>
      <c r="AE60" s="670"/>
      <c r="AF60" s="670"/>
      <c r="AG60" s="670"/>
      <c r="AH60" s="670"/>
      <c r="AI60" s="670"/>
      <c r="AJ60" s="670"/>
    </row>
    <row r="61" spans="1:111" ht="30" customHeight="1" x14ac:dyDescent="0.3">
      <c r="A61" s="809" t="s">
        <v>1068</v>
      </c>
      <c r="B61" s="809"/>
      <c r="C61" s="809"/>
      <c r="D61" s="809"/>
      <c r="E61" s="809"/>
      <c r="F61" s="809"/>
      <c r="G61" s="809"/>
      <c r="H61" s="809"/>
      <c r="I61" s="809"/>
      <c r="J61" s="809"/>
      <c r="K61" s="809"/>
      <c r="L61" s="809"/>
      <c r="M61" s="809"/>
      <c r="N61" s="809"/>
      <c r="O61" s="809"/>
      <c r="P61" s="810" t="s">
        <v>1422</v>
      </c>
      <c r="Q61" s="811"/>
      <c r="R61" s="811"/>
      <c r="S61" s="811"/>
      <c r="T61" s="811"/>
      <c r="U61" s="811"/>
      <c r="V61" s="811"/>
      <c r="W61" s="811"/>
      <c r="X61" s="811"/>
      <c r="Y61" s="811"/>
      <c r="Z61" s="811"/>
      <c r="AA61" s="811"/>
      <c r="AB61" s="811"/>
      <c r="AC61" s="811"/>
      <c r="AD61" s="811"/>
      <c r="AE61" s="811"/>
      <c r="AF61" s="811"/>
      <c r="AG61" s="811"/>
      <c r="AH61" s="812"/>
      <c r="AI61" s="812"/>
      <c r="AJ61" s="812"/>
    </row>
    <row r="62" spans="1:111" ht="27" customHeight="1" x14ac:dyDescent="0.3">
      <c r="A62" s="13" t="s">
        <v>19</v>
      </c>
      <c r="B62" s="813" t="s">
        <v>1516</v>
      </c>
      <c r="C62" s="813"/>
      <c r="D62" s="813"/>
      <c r="E62" s="813"/>
      <c r="F62" s="813"/>
      <c r="G62" s="813"/>
      <c r="H62" s="115" t="s">
        <v>130</v>
      </c>
      <c r="I62" s="47" t="s">
        <v>1363</v>
      </c>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1179" t="s">
        <v>1317</v>
      </c>
      <c r="AI62" s="1180"/>
      <c r="AJ62" s="1181"/>
    </row>
    <row r="63" spans="1:111" ht="24" customHeight="1" x14ac:dyDescent="0.3">
      <c r="A63" s="14"/>
      <c r="B63" s="48" t="s">
        <v>204</v>
      </c>
      <c r="C63" s="814" t="s">
        <v>342</v>
      </c>
      <c r="D63" s="815"/>
      <c r="E63" s="815"/>
      <c r="F63" s="815"/>
      <c r="G63" s="815"/>
      <c r="H63" s="815"/>
      <c r="I63" s="815"/>
      <c r="J63" s="815"/>
      <c r="K63" s="815"/>
      <c r="L63" s="815"/>
      <c r="M63" s="815"/>
      <c r="N63" s="815"/>
      <c r="O63" s="815"/>
      <c r="P63" s="815"/>
      <c r="Q63" s="815"/>
      <c r="R63" s="815"/>
      <c r="S63" s="815"/>
      <c r="T63" s="815"/>
      <c r="U63" s="815"/>
      <c r="V63" s="815"/>
      <c r="W63" s="815"/>
      <c r="X63" s="815"/>
      <c r="Y63" s="815"/>
      <c r="Z63" s="815"/>
      <c r="AA63" s="815"/>
      <c r="AB63" s="815"/>
      <c r="AC63" s="815"/>
      <c r="AD63" s="816"/>
      <c r="AE63" s="224" t="s">
        <v>5</v>
      </c>
      <c r="AF63" s="817" t="s">
        <v>124</v>
      </c>
      <c r="AG63" s="818"/>
      <c r="AH63" s="1182"/>
      <c r="AI63" s="1182"/>
      <c r="AJ63" s="1183"/>
      <c r="AL63" s="2" t="s">
        <v>450</v>
      </c>
      <c r="AM63" s="3"/>
    </row>
    <row r="64" spans="1:111" ht="44.25" customHeight="1" x14ac:dyDescent="0.3">
      <c r="A64" s="14"/>
      <c r="B64" s="49"/>
      <c r="C64" s="75" t="s">
        <v>130</v>
      </c>
      <c r="D64" s="819" t="s">
        <v>158</v>
      </c>
      <c r="E64" s="820"/>
      <c r="F64" s="820"/>
      <c r="G64" s="820"/>
      <c r="H64" s="820"/>
      <c r="I64" s="820"/>
      <c r="J64" s="820"/>
      <c r="K64" s="820"/>
      <c r="L64" s="820"/>
      <c r="M64" s="820"/>
      <c r="N64" s="820"/>
      <c r="O64" s="820"/>
      <c r="P64" s="820"/>
      <c r="Q64" s="820"/>
      <c r="R64" s="820"/>
      <c r="S64" s="820"/>
      <c r="T64" s="820"/>
      <c r="U64" s="820"/>
      <c r="V64" s="820"/>
      <c r="W64" s="820"/>
      <c r="X64" s="820"/>
      <c r="Y64" s="820"/>
      <c r="Z64" s="820"/>
      <c r="AA64" s="820"/>
      <c r="AB64" s="820"/>
      <c r="AC64" s="820"/>
      <c r="AD64" s="821"/>
      <c r="AE64" s="225"/>
      <c r="AF64" s="79"/>
      <c r="AG64" s="238"/>
      <c r="AH64" s="1182"/>
      <c r="AI64" s="1182"/>
      <c r="AJ64" s="1183"/>
      <c r="AM64" s="3"/>
      <c r="AU64" s="144" t="s">
        <v>1465</v>
      </c>
    </row>
    <row r="65" spans="1:55" ht="36" customHeight="1" x14ac:dyDescent="0.3">
      <c r="A65" s="14"/>
      <c r="B65" s="50" t="s">
        <v>206</v>
      </c>
      <c r="C65" s="822" t="s">
        <v>1539</v>
      </c>
      <c r="D65" s="823"/>
      <c r="E65" s="823"/>
      <c r="F65" s="823"/>
      <c r="G65" s="823"/>
      <c r="H65" s="823"/>
      <c r="I65" s="823"/>
      <c r="J65" s="823"/>
      <c r="K65" s="823"/>
      <c r="L65" s="823"/>
      <c r="M65" s="823"/>
      <c r="N65" s="823"/>
      <c r="O65" s="823"/>
      <c r="P65" s="823"/>
      <c r="Q65" s="823"/>
      <c r="R65" s="823"/>
      <c r="S65" s="823"/>
      <c r="T65" s="823"/>
      <c r="U65" s="823"/>
      <c r="V65" s="823"/>
      <c r="W65" s="823"/>
      <c r="X65" s="823"/>
      <c r="Y65" s="823"/>
      <c r="Z65" s="823"/>
      <c r="AA65" s="823"/>
      <c r="AB65" s="823"/>
      <c r="AC65" s="823"/>
      <c r="AD65" s="824"/>
      <c r="AE65" s="226" t="s">
        <v>5</v>
      </c>
      <c r="AF65" s="825" t="s">
        <v>124</v>
      </c>
      <c r="AG65" s="826"/>
      <c r="AH65" s="1182"/>
      <c r="AI65" s="1182"/>
      <c r="AJ65" s="1183"/>
      <c r="AM65" s="2" t="s">
        <v>1391</v>
      </c>
      <c r="AN65" s="2" t="s">
        <v>1391</v>
      </c>
      <c r="AO65" s="2" t="s">
        <v>144</v>
      </c>
    </row>
    <row r="66" spans="1:55" ht="27" customHeight="1" x14ac:dyDescent="0.3">
      <c r="A66" s="19"/>
      <c r="B66" s="51" t="s">
        <v>101</v>
      </c>
      <c r="C66" s="827" t="s">
        <v>989</v>
      </c>
      <c r="D66" s="828"/>
      <c r="E66" s="828"/>
      <c r="F66" s="828"/>
      <c r="G66" s="828"/>
      <c r="H66" s="828"/>
      <c r="I66" s="828"/>
      <c r="J66" s="828"/>
      <c r="K66" s="828"/>
      <c r="L66" s="828"/>
      <c r="M66" s="828"/>
      <c r="N66" s="828"/>
      <c r="O66" s="828"/>
      <c r="P66" s="828"/>
      <c r="Q66" s="828"/>
      <c r="R66" s="828"/>
      <c r="S66" s="828"/>
      <c r="T66" s="828"/>
      <c r="U66" s="828"/>
      <c r="V66" s="828"/>
      <c r="W66" s="828"/>
      <c r="X66" s="828"/>
      <c r="Y66" s="828"/>
      <c r="Z66" s="828"/>
      <c r="AA66" s="828"/>
      <c r="AB66" s="828"/>
      <c r="AC66" s="828"/>
      <c r="AD66" s="829"/>
      <c r="AE66" s="227" t="s">
        <v>5</v>
      </c>
      <c r="AF66" s="830" t="s">
        <v>124</v>
      </c>
      <c r="AG66" s="831"/>
      <c r="AH66" s="1182"/>
      <c r="AI66" s="1182"/>
      <c r="AJ66" s="1183"/>
    </row>
    <row r="67" spans="1:55" ht="27" customHeight="1" x14ac:dyDescent="0.3">
      <c r="A67" s="20" t="s">
        <v>123</v>
      </c>
      <c r="B67" s="832" t="s">
        <v>730</v>
      </c>
      <c r="C67" s="832"/>
      <c r="D67" s="832"/>
      <c r="E67" s="832"/>
      <c r="F67" s="832"/>
      <c r="G67" s="832"/>
      <c r="H67" s="116" t="s">
        <v>130</v>
      </c>
      <c r="I67" s="833" t="s">
        <v>1134</v>
      </c>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5"/>
      <c r="AL67" s="4" t="s">
        <v>267</v>
      </c>
      <c r="AN67" s="4"/>
      <c r="AO67" s="4"/>
      <c r="AP67" s="4"/>
      <c r="AQ67" s="4"/>
      <c r="AR67" s="4"/>
      <c r="AS67" s="4"/>
      <c r="AT67" s="4"/>
    </row>
    <row r="68" spans="1:55" ht="30" customHeight="1" x14ac:dyDescent="0.3">
      <c r="A68" s="21"/>
      <c r="B68" s="836" t="s">
        <v>1249</v>
      </c>
      <c r="C68" s="837"/>
      <c r="D68" s="837"/>
      <c r="E68" s="837"/>
      <c r="F68" s="837"/>
      <c r="G68" s="837"/>
      <c r="H68" s="837"/>
      <c r="I68" s="837"/>
      <c r="J68" s="837"/>
      <c r="K68" s="837"/>
      <c r="L68" s="837"/>
      <c r="M68" s="837"/>
      <c r="N68" s="837"/>
      <c r="O68" s="837"/>
      <c r="P68" s="837"/>
      <c r="Q68" s="837"/>
      <c r="R68" s="837"/>
      <c r="S68" s="837"/>
      <c r="T68" s="837"/>
      <c r="U68" s="837"/>
      <c r="V68" s="837"/>
      <c r="W68" s="837"/>
      <c r="X68" s="837"/>
      <c r="Y68" s="837"/>
      <c r="Z68" s="837"/>
      <c r="AA68" s="837"/>
      <c r="AB68" s="837"/>
      <c r="AC68" s="837"/>
      <c r="AD68" s="837"/>
      <c r="AE68" s="228" t="s">
        <v>5</v>
      </c>
      <c r="AF68" s="838" t="str">
        <f>IF(AE68="■",IF(AH68="□","はい","ERR"),"はい")</f>
        <v>はい</v>
      </c>
      <c r="AG68" s="839"/>
      <c r="AH68" s="228" t="s">
        <v>5</v>
      </c>
      <c r="AI68" s="245" t="str">
        <f>IF(AH68="■",IF(AE68="□","いいえ","ERR"),"いいえ")</f>
        <v>いいえ</v>
      </c>
      <c r="AJ68" s="260"/>
      <c r="AL68" s="286"/>
      <c r="AM68" s="293"/>
      <c r="AN68" s="299"/>
      <c r="AO68" s="306"/>
      <c r="AP68" s="306"/>
      <c r="AQ68" s="306"/>
      <c r="AR68" s="306"/>
      <c r="AS68" s="306"/>
      <c r="AT68" s="306"/>
      <c r="AU68" s="293"/>
      <c r="AV68" s="293"/>
      <c r="AW68" s="293"/>
      <c r="AX68" s="293"/>
      <c r="AY68" s="293"/>
      <c r="AZ68" s="293"/>
      <c r="BA68" s="293"/>
      <c r="BB68" s="308"/>
    </row>
    <row r="69" spans="1:55" ht="31.15" customHeight="1" x14ac:dyDescent="0.3">
      <c r="A69" s="1184"/>
      <c r="B69" s="52" t="s">
        <v>238</v>
      </c>
      <c r="C69" s="840" t="s">
        <v>1434</v>
      </c>
      <c r="D69" s="840"/>
      <c r="E69" s="840"/>
      <c r="F69" s="840"/>
      <c r="G69" s="840"/>
      <c r="H69" s="840"/>
      <c r="I69" s="840"/>
      <c r="J69" s="840"/>
      <c r="K69" s="840"/>
      <c r="L69" s="840"/>
      <c r="M69" s="840"/>
      <c r="N69" s="840"/>
      <c r="O69" s="840"/>
      <c r="P69" s="840"/>
      <c r="Q69" s="840"/>
      <c r="R69" s="840"/>
      <c r="S69" s="840"/>
      <c r="T69" s="840"/>
      <c r="U69" s="840"/>
      <c r="V69" s="840"/>
      <c r="W69" s="840"/>
      <c r="X69" s="840"/>
      <c r="Y69" s="840"/>
      <c r="Z69" s="840"/>
      <c r="AA69" s="840"/>
      <c r="AB69" s="840"/>
      <c r="AC69" s="840"/>
      <c r="AD69" s="841"/>
      <c r="AE69" s="1185"/>
      <c r="AF69" s="1186"/>
      <c r="AG69" s="1187"/>
      <c r="AH69" s="637"/>
      <c r="AI69" s="637"/>
      <c r="AJ69" s="1083"/>
      <c r="AL69" s="287"/>
      <c r="AN69" s="4"/>
      <c r="AO69" s="4"/>
      <c r="AP69" s="4"/>
      <c r="AR69" s="4"/>
      <c r="AS69" s="4"/>
      <c r="AT69" s="4"/>
      <c r="AU69" s="4"/>
      <c r="AV69" s="4"/>
      <c r="AW69" s="4"/>
      <c r="AX69" s="4"/>
      <c r="AY69" s="4"/>
      <c r="AZ69" s="4"/>
      <c r="BA69" s="4"/>
      <c r="BB69" s="322"/>
      <c r="BC69" s="4"/>
    </row>
    <row r="70" spans="1:55" ht="18" customHeight="1" x14ac:dyDescent="0.3">
      <c r="A70" s="1184"/>
      <c r="B70" s="52" t="s">
        <v>130</v>
      </c>
      <c r="C70" s="670" t="s">
        <v>1493</v>
      </c>
      <c r="D70" s="670"/>
      <c r="E70" s="670"/>
      <c r="F70" s="670"/>
      <c r="G70" s="670"/>
      <c r="H70" s="670"/>
      <c r="I70" s="670"/>
      <c r="J70" s="670"/>
      <c r="K70" s="670"/>
      <c r="L70" s="670"/>
      <c r="M70" s="670"/>
      <c r="N70" s="670"/>
      <c r="O70" s="670"/>
      <c r="P70" s="842" t="s">
        <v>1609</v>
      </c>
      <c r="Q70" s="670"/>
      <c r="R70" s="670"/>
      <c r="S70" s="670"/>
      <c r="T70" s="670"/>
      <c r="U70" s="670"/>
      <c r="V70" s="670"/>
      <c r="W70" s="670"/>
      <c r="X70" s="670"/>
      <c r="Y70" s="670"/>
      <c r="Z70" s="670"/>
      <c r="AA70" s="670"/>
      <c r="AB70" s="670"/>
      <c r="AC70" s="670"/>
      <c r="AD70" s="670"/>
      <c r="AE70" s="1185"/>
      <c r="AF70" s="1186"/>
      <c r="AG70" s="1187"/>
      <c r="AH70" s="637"/>
      <c r="AI70" s="637"/>
      <c r="AJ70" s="1083"/>
      <c r="AL70" s="287" t="s">
        <v>1448</v>
      </c>
      <c r="AN70" s="4" t="s">
        <v>667</v>
      </c>
      <c r="AO70" s="4"/>
      <c r="AP70" s="227" t="s">
        <v>5</v>
      </c>
      <c r="AQ70" s="843" t="s">
        <v>157</v>
      </c>
      <c r="AR70" s="843"/>
      <c r="AS70" s="4"/>
      <c r="AT70" s="4"/>
      <c r="AU70" s="4"/>
      <c r="BB70" s="309"/>
    </row>
    <row r="71" spans="1:55" s="3" customFormat="1" ht="27" customHeight="1" x14ac:dyDescent="0.3">
      <c r="A71" s="21"/>
      <c r="B71" s="52" t="s">
        <v>238</v>
      </c>
      <c r="C71" s="840" t="s">
        <v>1494</v>
      </c>
      <c r="D71" s="840"/>
      <c r="E71" s="840"/>
      <c r="F71" s="840"/>
      <c r="G71" s="840"/>
      <c r="H71" s="840"/>
      <c r="I71" s="840"/>
      <c r="J71" s="840"/>
      <c r="K71" s="840"/>
      <c r="L71" s="840"/>
      <c r="M71" s="840"/>
      <c r="N71" s="840"/>
      <c r="O71" s="840"/>
      <c r="P71" s="840"/>
      <c r="Q71" s="840"/>
      <c r="R71" s="840"/>
      <c r="S71" s="840"/>
      <c r="T71" s="840"/>
      <c r="U71" s="840"/>
      <c r="V71" s="840"/>
      <c r="W71" s="840"/>
      <c r="X71" s="840"/>
      <c r="Y71" s="840"/>
      <c r="Z71" s="840"/>
      <c r="AA71" s="840"/>
      <c r="AB71" s="840"/>
      <c r="AC71" s="840"/>
      <c r="AD71" s="841"/>
      <c r="AE71" s="1188"/>
      <c r="AF71" s="1189"/>
      <c r="AG71" s="1190"/>
      <c r="AH71" s="1191"/>
      <c r="AI71" s="1191"/>
      <c r="AJ71" s="1086"/>
      <c r="AK71" s="2"/>
      <c r="AL71" s="287"/>
      <c r="AM71" s="2"/>
      <c r="AN71" s="248"/>
      <c r="AO71" s="4"/>
      <c r="AP71" s="227" t="s">
        <v>5</v>
      </c>
      <c r="AQ71" s="843" t="s">
        <v>160</v>
      </c>
      <c r="AR71" s="843"/>
      <c r="AS71" s="4"/>
      <c r="AT71" s="4"/>
      <c r="AU71" s="4"/>
      <c r="AV71" s="2"/>
      <c r="AW71" s="2"/>
      <c r="AX71" s="2"/>
      <c r="AY71" s="2"/>
      <c r="AZ71" s="2"/>
      <c r="BA71" s="2"/>
      <c r="BB71" s="309"/>
      <c r="BC71" s="2"/>
    </row>
    <row r="72" spans="1:55" s="3" customFormat="1" ht="24" customHeight="1" x14ac:dyDescent="0.3">
      <c r="A72" s="1192"/>
      <c r="B72" s="53"/>
      <c r="C72" s="844" t="s">
        <v>1385</v>
      </c>
      <c r="D72" s="844"/>
      <c r="E72" s="844"/>
      <c r="F72" s="844"/>
      <c r="G72" s="844"/>
      <c r="H72" s="844"/>
      <c r="I72" s="844"/>
      <c r="J72" s="844"/>
      <c r="K72" s="844"/>
      <c r="L72" s="844"/>
      <c r="M72" s="844"/>
      <c r="N72" s="844"/>
      <c r="O72" s="844"/>
      <c r="P72" s="844"/>
      <c r="Q72" s="844"/>
      <c r="R72" s="844"/>
      <c r="S72" s="845" t="s">
        <v>660</v>
      </c>
      <c r="T72" s="846"/>
      <c r="U72" s="846"/>
      <c r="V72" s="846"/>
      <c r="W72" s="846"/>
      <c r="X72" s="846"/>
      <c r="Y72" s="846"/>
      <c r="Z72" s="846"/>
      <c r="AA72" s="846"/>
      <c r="AB72" s="846"/>
      <c r="AC72" s="846"/>
      <c r="AD72" s="846"/>
      <c r="AE72" s="846"/>
      <c r="AF72" s="846"/>
      <c r="AG72" s="846"/>
      <c r="AH72" s="240"/>
      <c r="AI72" s="240"/>
      <c r="AJ72" s="266"/>
      <c r="AL72" s="280" t="s">
        <v>0</v>
      </c>
      <c r="AM72" s="2"/>
      <c r="AN72" s="248"/>
      <c r="AO72" s="4"/>
      <c r="AP72" s="227" t="s">
        <v>5</v>
      </c>
      <c r="AQ72" s="843" t="s">
        <v>72</v>
      </c>
      <c r="AR72" s="843"/>
      <c r="AS72" s="4"/>
      <c r="AT72" s="4"/>
      <c r="AU72" s="4"/>
      <c r="AV72" s="2"/>
      <c r="AW72" s="2"/>
      <c r="AX72" s="2"/>
      <c r="AY72" s="2"/>
      <c r="AZ72" s="2"/>
      <c r="BA72" s="2"/>
      <c r="BB72" s="309"/>
      <c r="BC72" s="2"/>
    </row>
    <row r="73" spans="1:55" ht="24" customHeight="1" x14ac:dyDescent="0.3">
      <c r="A73" s="1192"/>
      <c r="B73" s="53"/>
      <c r="C73" s="77" t="s">
        <v>100</v>
      </c>
      <c r="D73" s="2183" t="s">
        <v>5</v>
      </c>
      <c r="E73" s="2184" t="s">
        <v>219</v>
      </c>
      <c r="F73" s="2184"/>
      <c r="G73" s="2184"/>
      <c r="H73" s="2184"/>
      <c r="I73" s="2184"/>
      <c r="J73" s="2184"/>
      <c r="K73" s="2184"/>
      <c r="L73" s="2184"/>
      <c r="M73" s="2184"/>
      <c r="N73" s="2184"/>
      <c r="O73" s="2184"/>
      <c r="P73" s="2184"/>
      <c r="Q73" s="2184"/>
      <c r="R73" s="2184"/>
      <c r="S73" s="2185" t="s">
        <v>5</v>
      </c>
      <c r="T73" s="2186" t="s">
        <v>157</v>
      </c>
      <c r="U73" s="2187"/>
      <c r="V73" s="2188" t="s">
        <v>5</v>
      </c>
      <c r="W73" s="2186" t="s">
        <v>160</v>
      </c>
      <c r="X73" s="2187"/>
      <c r="Y73" s="2188" t="s">
        <v>5</v>
      </c>
      <c r="Z73" s="2186" t="s">
        <v>72</v>
      </c>
      <c r="AA73" s="2187"/>
      <c r="AB73" s="2188" t="s">
        <v>5</v>
      </c>
      <c r="AC73" s="2186" t="s">
        <v>164</v>
      </c>
      <c r="AD73" s="2189"/>
      <c r="AE73" s="2188" t="s">
        <v>5</v>
      </c>
      <c r="AF73" s="2190" t="s">
        <v>1454</v>
      </c>
      <c r="AG73" s="2191"/>
      <c r="AH73" s="241"/>
      <c r="AI73" s="246"/>
      <c r="AJ73" s="267"/>
      <c r="AK73"/>
      <c r="AL73" s="280" t="s">
        <v>5</v>
      </c>
      <c r="AN73" s="300"/>
      <c r="AO73" s="4"/>
      <c r="AP73" s="227" t="s">
        <v>5</v>
      </c>
      <c r="AQ73" s="843" t="s">
        <v>164</v>
      </c>
      <c r="AR73" s="843"/>
      <c r="AU73" s="2" t="s">
        <v>1454</v>
      </c>
      <c r="AV73" s="4"/>
      <c r="AW73" s="4"/>
      <c r="AX73" s="4"/>
      <c r="BB73" s="309"/>
    </row>
    <row r="74" spans="1:55" ht="24" customHeight="1" x14ac:dyDescent="0.3">
      <c r="A74" s="1192"/>
      <c r="B74" s="53"/>
      <c r="C74" s="78" t="s">
        <v>70</v>
      </c>
      <c r="D74" s="2183" t="s">
        <v>5</v>
      </c>
      <c r="E74" s="2192" t="s">
        <v>451</v>
      </c>
      <c r="F74" s="2192"/>
      <c r="G74" s="2192"/>
      <c r="H74" s="2192"/>
      <c r="I74" s="2192"/>
      <c r="J74" s="2192"/>
      <c r="K74" s="2192"/>
      <c r="L74" s="2192"/>
      <c r="M74" s="2192"/>
      <c r="N74" s="2192"/>
      <c r="O74" s="2192"/>
      <c r="P74" s="2192"/>
      <c r="Q74" s="2192"/>
      <c r="R74" s="2192"/>
      <c r="S74" s="2185" t="s">
        <v>5</v>
      </c>
      <c r="T74" s="2186" t="s">
        <v>157</v>
      </c>
      <c r="U74" s="2187"/>
      <c r="V74" s="2188" t="s">
        <v>5</v>
      </c>
      <c r="W74" s="2186" t="s">
        <v>160</v>
      </c>
      <c r="X74" s="2187"/>
      <c r="Y74" s="2188" t="s">
        <v>5</v>
      </c>
      <c r="Z74" s="2186" t="s">
        <v>72</v>
      </c>
      <c r="AA74" s="2187"/>
      <c r="AB74" s="2188" t="s">
        <v>5</v>
      </c>
      <c r="AC74" s="2186" t="s">
        <v>164</v>
      </c>
      <c r="AD74" s="2189"/>
      <c r="AE74" s="2188" t="s">
        <v>5</v>
      </c>
      <c r="AF74" s="2190" t="s">
        <v>1454</v>
      </c>
      <c r="AG74" s="2191"/>
      <c r="AH74" s="241"/>
      <c r="AI74" s="246"/>
      <c r="AJ74" s="267"/>
      <c r="AK74"/>
      <c r="AL74" s="287"/>
      <c r="AN74" s="4"/>
      <c r="AO74" s="4"/>
      <c r="AP74" s="227" t="s">
        <v>5</v>
      </c>
      <c r="AQ74" s="843" t="s">
        <v>1454</v>
      </c>
      <c r="AR74" s="843"/>
      <c r="AV74" s="4"/>
      <c r="AW74" s="4"/>
      <c r="AX74" s="4"/>
      <c r="BB74" s="309"/>
    </row>
    <row r="75" spans="1:55" ht="24" customHeight="1" x14ac:dyDescent="0.3">
      <c r="A75" s="1192"/>
      <c r="B75" s="53"/>
      <c r="C75" s="1194" t="s">
        <v>1491</v>
      </c>
      <c r="D75" s="2193" t="s">
        <v>5</v>
      </c>
      <c r="E75" s="2194" t="s">
        <v>970</v>
      </c>
      <c r="F75" s="2195"/>
      <c r="G75" s="2195"/>
      <c r="H75" s="2195"/>
      <c r="I75" s="2195"/>
      <c r="J75" s="2195"/>
      <c r="K75" s="2195"/>
      <c r="L75" s="2196" t="s">
        <v>1386</v>
      </c>
      <c r="M75" s="2197"/>
      <c r="N75" s="2196"/>
      <c r="O75" s="2196"/>
      <c r="P75" s="2196"/>
      <c r="Q75" s="2196"/>
      <c r="R75" s="2198" t="s">
        <v>610</v>
      </c>
      <c r="S75" s="2199" t="s">
        <v>5</v>
      </c>
      <c r="T75" s="2200" t="s">
        <v>157</v>
      </c>
      <c r="U75" s="2201"/>
      <c r="V75" s="2202" t="s">
        <v>5</v>
      </c>
      <c r="W75" s="2200" t="s">
        <v>160</v>
      </c>
      <c r="X75" s="2201"/>
      <c r="Y75" s="2202" t="s">
        <v>5</v>
      </c>
      <c r="Z75" s="2200" t="s">
        <v>72</v>
      </c>
      <c r="AA75" s="2201"/>
      <c r="AB75" s="2202" t="s">
        <v>5</v>
      </c>
      <c r="AC75" s="2200" t="s">
        <v>164</v>
      </c>
      <c r="AD75" s="2203"/>
      <c r="AE75" s="2202" t="s">
        <v>5</v>
      </c>
      <c r="AF75" s="2204" t="s">
        <v>1454</v>
      </c>
      <c r="AG75" s="2205"/>
      <c r="AH75" s="242"/>
      <c r="AI75" s="247"/>
      <c r="AJ75" s="268"/>
      <c r="AK75"/>
      <c r="AL75" s="287"/>
      <c r="AN75" s="4"/>
      <c r="AO75" s="4"/>
      <c r="AP75" s="4"/>
      <c r="AQ75" s="324" t="s">
        <v>45</v>
      </c>
      <c r="AR75" s="324"/>
      <c r="AS75" s="324"/>
      <c r="AT75" s="324"/>
      <c r="AU75" s="324" t="s">
        <v>45</v>
      </c>
      <c r="AV75" s="4"/>
      <c r="AW75" s="4"/>
      <c r="AX75" s="4"/>
      <c r="BB75" s="309"/>
    </row>
    <row r="76" spans="1:55" ht="24" customHeight="1" x14ac:dyDescent="0.3">
      <c r="A76" s="1193"/>
      <c r="B76" s="54"/>
      <c r="C76" s="1195"/>
      <c r="D76" s="2206"/>
      <c r="E76" s="2207" t="s">
        <v>1037</v>
      </c>
      <c r="F76" s="2208"/>
      <c r="G76" s="2209" t="s">
        <v>1389</v>
      </c>
      <c r="H76" s="2210"/>
      <c r="I76" s="2210"/>
      <c r="J76" s="2210"/>
      <c r="K76" s="2210"/>
      <c r="L76" s="2210"/>
      <c r="M76" s="2210"/>
      <c r="N76" s="2210"/>
      <c r="O76" s="2210"/>
      <c r="P76" s="2210"/>
      <c r="Q76" s="2210"/>
      <c r="R76" s="2210"/>
      <c r="S76" s="2210"/>
      <c r="T76" s="2210"/>
      <c r="U76" s="2210"/>
      <c r="V76" s="2210"/>
      <c r="W76" s="2210"/>
      <c r="X76" s="2210"/>
      <c r="Y76" s="2210"/>
      <c r="Z76" s="2210"/>
      <c r="AA76" s="2211"/>
      <c r="AB76" s="2212" t="s">
        <v>1382</v>
      </c>
      <c r="AC76" s="2213"/>
      <c r="AD76" s="2214" t="s">
        <v>147</v>
      </c>
      <c r="AE76" s="2215"/>
      <c r="AF76" s="2216"/>
      <c r="AG76" s="2217" t="s">
        <v>134</v>
      </c>
      <c r="AH76" s="2218" t="s">
        <v>147</v>
      </c>
      <c r="AI76" s="2218"/>
      <c r="AJ76" s="2219"/>
      <c r="AL76" s="287"/>
      <c r="AM76" s="2" t="s">
        <v>1450</v>
      </c>
      <c r="AN76" s="4"/>
      <c r="AO76" s="4"/>
      <c r="AP76" s="4" t="s">
        <v>1446</v>
      </c>
      <c r="AR76" s="4"/>
      <c r="AS76" s="4" t="s">
        <v>1313</v>
      </c>
      <c r="AT76" s="4"/>
      <c r="AU76" s="4"/>
      <c r="AV76" s="4" t="s">
        <v>1021</v>
      </c>
      <c r="AW76" s="4"/>
      <c r="AX76" s="4"/>
      <c r="AY76" s="4" t="s">
        <v>624</v>
      </c>
      <c r="AZ76" s="4"/>
      <c r="BA76" s="4"/>
      <c r="BB76" s="322"/>
      <c r="BC76" s="4"/>
    </row>
    <row r="77" spans="1:55" ht="12" customHeight="1" x14ac:dyDescent="0.3">
      <c r="A77" s="670"/>
      <c r="B77" s="670"/>
      <c r="C77" s="670"/>
      <c r="D77" s="670"/>
      <c r="E77" s="670"/>
      <c r="F77" s="670"/>
      <c r="G77" s="670"/>
      <c r="H77" s="670"/>
      <c r="I77" s="670"/>
      <c r="J77" s="670"/>
      <c r="K77" s="670"/>
      <c r="L77" s="670"/>
      <c r="M77" s="670"/>
      <c r="N77" s="670"/>
      <c r="O77" s="670"/>
      <c r="P77" s="670"/>
      <c r="Q77" s="670"/>
      <c r="R77" s="670"/>
      <c r="S77" s="670"/>
      <c r="T77" s="670"/>
      <c r="U77" s="670"/>
      <c r="V77" s="670"/>
      <c r="W77" s="670"/>
      <c r="X77" s="670"/>
      <c r="Y77" s="670"/>
      <c r="Z77" s="670"/>
      <c r="AA77" s="670"/>
      <c r="AB77" s="670"/>
      <c r="AC77" s="670"/>
      <c r="AD77" s="670"/>
      <c r="AE77" s="670"/>
      <c r="AF77" s="670"/>
      <c r="AG77" s="670"/>
      <c r="AH77" s="670"/>
      <c r="AI77" s="670"/>
      <c r="AJ77" s="670"/>
      <c r="AL77" s="287"/>
      <c r="AM77" s="847" t="s">
        <v>1452</v>
      </c>
      <c r="AN77" s="848"/>
      <c r="AO77" s="848"/>
      <c r="AP77" s="848"/>
      <c r="AQ77" s="848"/>
      <c r="AR77" s="848"/>
      <c r="AS77" s="848"/>
      <c r="AT77" s="848"/>
      <c r="AU77" s="848"/>
      <c r="AV77" s="848"/>
      <c r="AW77" s="848"/>
      <c r="AX77" s="848"/>
      <c r="AY77" s="848"/>
      <c r="AZ77" s="848"/>
      <c r="BA77" s="849"/>
      <c r="BB77" s="322"/>
      <c r="BC77" s="4"/>
    </row>
    <row r="78" spans="1:55" ht="30" customHeight="1" x14ac:dyDescent="0.3">
      <c r="A78" s="850" t="s">
        <v>1589</v>
      </c>
      <c r="B78" s="851"/>
      <c r="C78" s="851"/>
      <c r="D78" s="851"/>
      <c r="E78" s="851"/>
      <c r="F78" s="851"/>
      <c r="G78" s="851"/>
      <c r="H78" s="851"/>
      <c r="I78" s="851"/>
      <c r="J78" s="851"/>
      <c r="K78" s="851"/>
      <c r="L78" s="851"/>
      <c r="M78" s="851"/>
      <c r="N78" s="851"/>
      <c r="O78" s="851"/>
      <c r="P78" s="852" t="s">
        <v>1584</v>
      </c>
      <c r="Q78" s="671"/>
      <c r="R78" s="671"/>
      <c r="S78" s="671"/>
      <c r="T78" s="671"/>
      <c r="U78" s="671"/>
      <c r="V78" s="671"/>
      <c r="W78" s="671"/>
      <c r="X78" s="671"/>
      <c r="Y78" s="671"/>
      <c r="Z78" s="671"/>
      <c r="AA78" s="671"/>
      <c r="AB78" s="671"/>
      <c r="AC78" s="671"/>
      <c r="AD78" s="671"/>
      <c r="AE78" s="671"/>
      <c r="AF78" s="671"/>
      <c r="AG78" s="671"/>
      <c r="AH78" s="671"/>
      <c r="AI78" s="671"/>
      <c r="AJ78" s="671"/>
      <c r="AL78" s="287">
        <v>71</v>
      </c>
      <c r="AM78" s="161" t="str">
        <f>S73</f>
        <v>□</v>
      </c>
      <c r="AN78" s="301" t="s">
        <v>157</v>
      </c>
      <c r="AO78" s="301">
        <f>IF(AM78="■",1,0)</f>
        <v>0</v>
      </c>
      <c r="AP78" s="161" t="str">
        <f>V73</f>
        <v>□</v>
      </c>
      <c r="AQ78" s="301" t="s">
        <v>160</v>
      </c>
      <c r="AR78" s="301">
        <f>IF(AP78="■",1,0)</f>
        <v>0</v>
      </c>
      <c r="AS78" s="161" t="str">
        <f>Y73</f>
        <v>□</v>
      </c>
      <c r="AT78" s="301" t="s">
        <v>72</v>
      </c>
      <c r="AU78" s="301">
        <f>IF(AS78="■",1,0)</f>
        <v>0</v>
      </c>
      <c r="AV78" s="161" t="str">
        <f>AB73</f>
        <v>□</v>
      </c>
      <c r="AW78" s="301" t="s">
        <v>164</v>
      </c>
      <c r="AX78" s="301">
        <f>IF(AV78="■",1,0)</f>
        <v>0</v>
      </c>
      <c r="AY78" s="161" t="str">
        <f>AE73</f>
        <v>□</v>
      </c>
      <c r="AZ78" s="301" t="s">
        <v>1454</v>
      </c>
      <c r="BA78" s="301">
        <f>IF(AY78="■",1,0)</f>
        <v>0</v>
      </c>
      <c r="BB78" s="322"/>
      <c r="BC78" s="4"/>
    </row>
    <row r="79" spans="1:55" ht="33.75" customHeight="1" x14ac:dyDescent="0.3">
      <c r="A79" s="13" t="s">
        <v>19</v>
      </c>
      <c r="B79" s="853" t="s">
        <v>87</v>
      </c>
      <c r="C79" s="853"/>
      <c r="D79" s="853"/>
      <c r="E79" s="853"/>
      <c r="F79" s="853"/>
      <c r="G79" s="853"/>
      <c r="H79" s="854" t="s">
        <v>69</v>
      </c>
      <c r="I79" s="855"/>
      <c r="J79" s="855"/>
      <c r="K79" s="855"/>
      <c r="L79" s="855"/>
      <c r="M79" s="855"/>
      <c r="N79" s="855"/>
      <c r="O79" s="855"/>
      <c r="P79" s="855"/>
      <c r="Q79" s="855"/>
      <c r="R79" s="855"/>
      <c r="S79" s="855"/>
      <c r="T79" s="855"/>
      <c r="U79" s="855"/>
      <c r="V79" s="855"/>
      <c r="W79" s="855"/>
      <c r="X79" s="855"/>
      <c r="Y79" s="855"/>
      <c r="Z79" s="855"/>
      <c r="AA79" s="855"/>
      <c r="AB79" s="855"/>
      <c r="AC79" s="855"/>
      <c r="AD79" s="855"/>
      <c r="AE79" s="855"/>
      <c r="AF79" s="855"/>
      <c r="AG79" s="855"/>
      <c r="AH79" s="855"/>
      <c r="AI79" s="855"/>
      <c r="AJ79" s="856"/>
      <c r="AL79" s="287">
        <v>71</v>
      </c>
      <c r="AM79" s="161" t="str">
        <f>S74</f>
        <v>□</v>
      </c>
      <c r="AN79" s="302" t="s">
        <v>157</v>
      </c>
      <c r="AO79" s="301">
        <f>IF(AM79="■",1,0)</f>
        <v>0</v>
      </c>
      <c r="AP79" s="161" t="str">
        <f>V74</f>
        <v>□</v>
      </c>
      <c r="AQ79" s="302" t="s">
        <v>160</v>
      </c>
      <c r="AR79" s="301">
        <f>IF(AP79="■",1,0)</f>
        <v>0</v>
      </c>
      <c r="AS79" s="161" t="str">
        <f>Y74</f>
        <v>□</v>
      </c>
      <c r="AT79" s="302" t="s">
        <v>72</v>
      </c>
      <c r="AU79" s="301">
        <f>IF(AS79="■",1,0)</f>
        <v>0</v>
      </c>
      <c r="AV79" s="161" t="str">
        <f>AB74</f>
        <v>□</v>
      </c>
      <c r="AW79" s="302" t="s">
        <v>164</v>
      </c>
      <c r="AX79" s="301">
        <f>IF(AV79="■",1,0)</f>
        <v>0</v>
      </c>
      <c r="AY79" s="161" t="str">
        <f>AE74</f>
        <v>□</v>
      </c>
      <c r="AZ79" s="302" t="s">
        <v>1454</v>
      </c>
      <c r="BA79" s="301">
        <f>IF(AY79="■",1,0)</f>
        <v>0</v>
      </c>
      <c r="BB79" s="322"/>
      <c r="BC79" s="4"/>
    </row>
    <row r="80" spans="1:55" ht="27" customHeight="1" x14ac:dyDescent="0.3">
      <c r="A80" s="862"/>
      <c r="B80" s="55" t="s">
        <v>5</v>
      </c>
      <c r="C80" s="857" t="s">
        <v>166</v>
      </c>
      <c r="D80" s="665"/>
      <c r="E80" s="101" t="s">
        <v>5</v>
      </c>
      <c r="F80" s="857" t="s">
        <v>119</v>
      </c>
      <c r="G80" s="858"/>
      <c r="H80" s="859"/>
      <c r="I80" s="671"/>
      <c r="J80" s="671"/>
      <c r="K80" s="671"/>
      <c r="L80" s="860" t="s">
        <v>1528</v>
      </c>
      <c r="M80" s="648"/>
      <c r="N80" s="648"/>
      <c r="O80" s="648"/>
      <c r="P80" s="648"/>
      <c r="Q80" s="648"/>
      <c r="R80" s="648"/>
      <c r="S80" s="648"/>
      <c r="T80" s="648"/>
      <c r="U80" s="648"/>
      <c r="V80" s="648"/>
      <c r="W80" s="648"/>
      <c r="X80" s="648"/>
      <c r="Y80" s="648"/>
      <c r="Z80" s="648"/>
      <c r="AA80" s="648"/>
      <c r="AB80" s="648"/>
      <c r="AC80" s="648"/>
      <c r="AD80" s="648"/>
      <c r="AE80" s="648"/>
      <c r="AF80" s="648"/>
      <c r="AG80" s="648"/>
      <c r="AH80" s="648"/>
      <c r="AI80" s="648"/>
      <c r="AJ80" s="861"/>
      <c r="AL80" s="287">
        <v>73</v>
      </c>
      <c r="AM80" s="161" t="str">
        <f>S75</f>
        <v>□</v>
      </c>
      <c r="AN80" s="233" t="s">
        <v>157</v>
      </c>
      <c r="AO80" s="301">
        <f>IF(AM80="■",1,0)</f>
        <v>0</v>
      </c>
      <c r="AP80" s="161" t="str">
        <f>V75</f>
        <v>□</v>
      </c>
      <c r="AQ80" s="233" t="s">
        <v>160</v>
      </c>
      <c r="AR80" s="301">
        <f>IF(AP80="■",1,0)</f>
        <v>0</v>
      </c>
      <c r="AS80" s="161" t="str">
        <f>Y75</f>
        <v>□</v>
      </c>
      <c r="AT80" s="233" t="s">
        <v>72</v>
      </c>
      <c r="AU80" s="301">
        <f>IF(AS80="■",1,0)</f>
        <v>0</v>
      </c>
      <c r="AV80" s="161" t="str">
        <f>AB75</f>
        <v>□</v>
      </c>
      <c r="AW80" s="233" t="s">
        <v>164</v>
      </c>
      <c r="AX80" s="301">
        <f>IF(AV80="■",1,0)</f>
        <v>0</v>
      </c>
      <c r="AY80" s="161" t="str">
        <f>AE75</f>
        <v>□</v>
      </c>
      <c r="AZ80" s="233" t="s">
        <v>1454</v>
      </c>
      <c r="BA80" s="301">
        <f>IF(AY80="■",1,0)</f>
        <v>0</v>
      </c>
      <c r="BB80" s="309"/>
    </row>
    <row r="81" spans="1:62" ht="27" customHeight="1" x14ac:dyDescent="0.3">
      <c r="A81" s="862"/>
      <c r="B81" s="56"/>
      <c r="C81" s="79"/>
      <c r="D81" s="864" t="s">
        <v>24</v>
      </c>
      <c r="E81" s="864"/>
      <c r="F81" s="864"/>
      <c r="G81" s="864"/>
      <c r="H81" s="864"/>
      <c r="I81" s="864"/>
      <c r="J81" s="864"/>
      <c r="K81" s="864"/>
      <c r="L81" s="864"/>
      <c r="M81" s="864"/>
      <c r="N81" s="864"/>
      <c r="O81" s="864"/>
      <c r="P81" s="864"/>
      <c r="Q81" s="864"/>
      <c r="R81" s="864"/>
      <c r="S81" s="864"/>
      <c r="T81" s="864"/>
      <c r="U81" s="864"/>
      <c r="V81" s="864"/>
      <c r="W81" s="864"/>
      <c r="X81" s="864"/>
      <c r="Y81" s="864"/>
      <c r="Z81" s="864"/>
      <c r="AA81" s="864"/>
      <c r="AB81" s="864"/>
      <c r="AC81" s="864"/>
      <c r="AD81" s="864"/>
      <c r="AE81" s="864"/>
      <c r="AF81" s="864"/>
      <c r="AG81" s="864"/>
      <c r="AH81" s="864"/>
      <c r="AI81" s="864"/>
      <c r="AJ81" s="865"/>
      <c r="AK81" s="273"/>
      <c r="AL81" s="287"/>
      <c r="AN81" s="4"/>
      <c r="AO81" s="4">
        <f>SUM(AO78:AO80)</f>
        <v>0</v>
      </c>
      <c r="AP81" s="4"/>
      <c r="AQ81" s="4"/>
      <c r="AR81" s="4">
        <f>SUM(AR78:AR80)</f>
        <v>0</v>
      </c>
      <c r="AS81" s="4"/>
      <c r="AT81" s="4"/>
      <c r="AU81" s="4">
        <f>SUM(AU78:AU80)</f>
        <v>0</v>
      </c>
      <c r="AX81" s="4">
        <f>SUM(AX78:AX80)</f>
        <v>0</v>
      </c>
      <c r="BA81" s="4">
        <f>SUM(BA78:BA80)</f>
        <v>0</v>
      </c>
      <c r="BB81" s="309"/>
    </row>
    <row r="82" spans="1:62" ht="27" customHeight="1" x14ac:dyDescent="0.3">
      <c r="A82" s="862"/>
      <c r="B82" s="866" t="s">
        <v>94</v>
      </c>
      <c r="C82" s="867"/>
      <c r="D82" s="868"/>
      <c r="E82" s="2178" t="s">
        <v>0</v>
      </c>
      <c r="F82" s="2179" t="s">
        <v>93</v>
      </c>
      <c r="G82" s="2180"/>
      <c r="H82" s="2181" t="s">
        <v>0</v>
      </c>
      <c r="I82" s="2179" t="s">
        <v>27</v>
      </c>
      <c r="J82" s="2180"/>
      <c r="K82" s="129" t="s">
        <v>152</v>
      </c>
      <c r="L82" s="101" t="s">
        <v>5</v>
      </c>
      <c r="M82" s="869" t="s">
        <v>571</v>
      </c>
      <c r="N82" s="870"/>
      <c r="O82" s="870"/>
      <c r="P82" s="101" t="s">
        <v>5</v>
      </c>
      <c r="Q82" s="869" t="s">
        <v>691</v>
      </c>
      <c r="R82" s="870"/>
      <c r="S82" s="870"/>
      <c r="T82" s="101" t="s">
        <v>5</v>
      </c>
      <c r="U82" s="869" t="s">
        <v>692</v>
      </c>
      <c r="V82" s="870"/>
      <c r="W82" s="870"/>
      <c r="X82" s="168" t="s">
        <v>35</v>
      </c>
      <c r="Y82" s="172"/>
      <c r="Z82" s="866" t="s">
        <v>695</v>
      </c>
      <c r="AA82" s="664"/>
      <c r="AB82" s="682"/>
      <c r="AC82" s="871"/>
      <c r="AD82" s="684"/>
      <c r="AE82" s="684"/>
      <c r="AF82" s="684"/>
      <c r="AG82" s="684"/>
      <c r="AH82" s="684"/>
      <c r="AI82" s="684"/>
      <c r="AJ82" s="775"/>
      <c r="AL82" s="288" t="s">
        <v>1449</v>
      </c>
      <c r="AM82" s="288"/>
      <c r="AN82" s="303"/>
      <c r="AO82" s="307" t="str">
        <f>IF(AO81=0,"□","■")</f>
        <v>□</v>
      </c>
      <c r="AP82" s="307"/>
      <c r="AQ82" s="307"/>
      <c r="AR82" s="307" t="str">
        <f>IF(AR81=0,"□","■")</f>
        <v>□</v>
      </c>
      <c r="AS82" s="307"/>
      <c r="AT82" s="307"/>
      <c r="AU82" s="307" t="str">
        <f>IF(AU81=0,"□","■")</f>
        <v>□</v>
      </c>
      <c r="AV82" s="288"/>
      <c r="AW82" s="288"/>
      <c r="AX82" s="307" t="str">
        <f>IF(AX81=0,"□","■")</f>
        <v>□</v>
      </c>
      <c r="AY82" s="288"/>
      <c r="AZ82" s="288"/>
      <c r="BA82" s="307" t="str">
        <f>IF(BA81=0,"□","■")</f>
        <v>□</v>
      </c>
      <c r="BB82" s="310"/>
    </row>
    <row r="83" spans="1:62" ht="27" customHeight="1" x14ac:dyDescent="0.3">
      <c r="A83" s="862"/>
      <c r="B83" s="866" t="s">
        <v>136</v>
      </c>
      <c r="C83" s="867"/>
      <c r="D83" s="868"/>
      <c r="E83" s="871"/>
      <c r="F83" s="684"/>
      <c r="G83" s="684"/>
      <c r="H83" s="684"/>
      <c r="I83" s="684"/>
      <c r="J83" s="684"/>
      <c r="K83" s="684"/>
      <c r="L83" s="684"/>
      <c r="M83" s="684"/>
      <c r="N83" s="684"/>
      <c r="O83" s="684"/>
      <c r="P83" s="684"/>
      <c r="Q83" s="684"/>
      <c r="R83" s="684"/>
      <c r="S83" s="684"/>
      <c r="T83" s="684"/>
      <c r="U83" s="684"/>
      <c r="V83" s="684"/>
      <c r="W83" s="684"/>
      <c r="X83" s="684"/>
      <c r="Y83" s="684"/>
      <c r="Z83" s="684"/>
      <c r="AA83" s="684"/>
      <c r="AB83" s="684"/>
      <c r="AC83" s="684"/>
      <c r="AD83" s="684"/>
      <c r="AE83" s="684"/>
      <c r="AF83" s="684"/>
      <c r="AG83" s="684"/>
      <c r="AH83" s="684"/>
      <c r="AI83" s="684"/>
      <c r="AJ83" s="775"/>
      <c r="AN83"/>
      <c r="AO83" s="4"/>
      <c r="AP83" s="4"/>
      <c r="AQ83" s="4"/>
      <c r="AR83" s="4"/>
      <c r="AS83" s="4"/>
      <c r="AT83" s="4"/>
      <c r="AU83" s="4"/>
      <c r="AX83" s="4"/>
      <c r="BA83" s="4"/>
    </row>
    <row r="84" spans="1:62" ht="45" customHeight="1" x14ac:dyDescent="0.3">
      <c r="A84" s="863"/>
      <c r="B84" s="887" t="s">
        <v>683</v>
      </c>
      <c r="C84" s="888"/>
      <c r="D84" s="889"/>
      <c r="E84" s="890"/>
      <c r="F84" s="891"/>
      <c r="G84" s="891"/>
      <c r="H84" s="891"/>
      <c r="I84" s="891"/>
      <c r="J84" s="891"/>
      <c r="K84" s="891"/>
      <c r="L84" s="891"/>
      <c r="M84" s="891"/>
      <c r="N84" s="891"/>
      <c r="O84" s="891"/>
      <c r="P84" s="891"/>
      <c r="Q84" s="891"/>
      <c r="R84" s="891"/>
      <c r="S84" s="891"/>
      <c r="T84" s="891"/>
      <c r="U84" s="891"/>
      <c r="V84" s="891"/>
      <c r="W84" s="891"/>
      <c r="X84" s="891"/>
      <c r="Y84" s="891"/>
      <c r="Z84" s="891"/>
      <c r="AA84" s="891"/>
      <c r="AB84" s="891"/>
      <c r="AC84" s="891"/>
      <c r="AD84" s="891"/>
      <c r="AE84" s="891"/>
      <c r="AF84" s="891"/>
      <c r="AG84" s="891"/>
      <c r="AH84" s="891"/>
      <c r="AI84" s="891"/>
      <c r="AJ84" s="892"/>
      <c r="AN84"/>
      <c r="AO84" s="4"/>
      <c r="AP84" s="4"/>
      <c r="AQ84" s="4"/>
      <c r="AR84" s="4"/>
      <c r="AS84" s="4"/>
      <c r="AT84" s="4"/>
      <c r="AU84" s="4"/>
      <c r="AX84" s="4"/>
      <c r="BA84" s="4"/>
    </row>
    <row r="85" spans="1:62" ht="33" customHeight="1" x14ac:dyDescent="0.3">
      <c r="A85" s="15" t="s">
        <v>123</v>
      </c>
      <c r="B85" s="893" t="s">
        <v>109</v>
      </c>
      <c r="C85" s="893"/>
      <c r="D85" s="893"/>
      <c r="E85" s="893"/>
      <c r="F85" s="893"/>
      <c r="G85" s="893"/>
      <c r="H85" s="893"/>
      <c r="I85" s="893"/>
      <c r="J85" s="122" t="s">
        <v>1540</v>
      </c>
      <c r="K85" s="894" t="s">
        <v>1544</v>
      </c>
      <c r="L85" s="895"/>
      <c r="M85" s="895"/>
      <c r="N85" s="895"/>
      <c r="O85" s="895"/>
      <c r="P85" s="895"/>
      <c r="Q85" s="895"/>
      <c r="R85" s="895"/>
      <c r="S85" s="895"/>
      <c r="T85" s="895"/>
      <c r="U85" s="895"/>
      <c r="V85" s="895"/>
      <c r="W85" s="895"/>
      <c r="X85" s="895"/>
      <c r="Y85" s="895"/>
      <c r="Z85" s="895"/>
      <c r="AA85" s="895"/>
      <c r="AB85" s="895"/>
      <c r="AC85" s="895"/>
      <c r="AD85" s="895"/>
      <c r="AE85" s="895"/>
      <c r="AF85" s="895"/>
      <c r="AG85" s="895"/>
      <c r="AH85" s="895"/>
      <c r="AI85" s="895"/>
      <c r="AJ85" s="896"/>
    </row>
    <row r="86" spans="1:62" ht="33" customHeight="1" x14ac:dyDescent="0.3">
      <c r="A86" s="1319"/>
      <c r="B86" s="897" t="s">
        <v>1281</v>
      </c>
      <c r="C86" s="898"/>
      <c r="D86" s="898"/>
      <c r="E86" s="898"/>
      <c r="F86" s="898"/>
      <c r="G86" s="898"/>
      <c r="H86" s="898"/>
      <c r="I86" s="898"/>
      <c r="J86" s="123" t="s">
        <v>1393</v>
      </c>
      <c r="K86" s="899" t="s">
        <v>1543</v>
      </c>
      <c r="L86" s="900"/>
      <c r="M86" s="900"/>
      <c r="N86" s="900"/>
      <c r="O86" s="900"/>
      <c r="P86" s="900"/>
      <c r="Q86" s="900"/>
      <c r="R86" s="900"/>
      <c r="S86" s="900"/>
      <c r="T86" s="900"/>
      <c r="U86" s="900"/>
      <c r="V86" s="900"/>
      <c r="W86" s="900"/>
      <c r="X86" s="900"/>
      <c r="Y86" s="900"/>
      <c r="Z86" s="900"/>
      <c r="AA86" s="900"/>
      <c r="AB86" s="900"/>
      <c r="AC86" s="900"/>
      <c r="AD86" s="901"/>
      <c r="AE86" s="229" t="str">
        <f>IF(AN91&gt;0,"■","□")</f>
        <v>□</v>
      </c>
      <c r="AF86" s="817" t="str">
        <f>IF(学内包括承認ルール!AL58=0,"はい","")</f>
        <v>はい</v>
      </c>
      <c r="AG86" s="902"/>
      <c r="AH86" s="229" t="str">
        <f>IF(AE86="■","□","■")</f>
        <v>■</v>
      </c>
      <c r="AI86" s="817" t="str">
        <f>IF(学内包括承認ルール!AL58=0,"いいえ","")</f>
        <v>いいえ</v>
      </c>
      <c r="AJ86" s="903"/>
      <c r="AN86" s="304" t="s">
        <v>1500</v>
      </c>
      <c r="AO86" s="308"/>
      <c r="AS86" s="2" t="s">
        <v>1541</v>
      </c>
    </row>
    <row r="87" spans="1:62" ht="27" customHeight="1" x14ac:dyDescent="0.3">
      <c r="A87" s="1320"/>
      <c r="B87" s="866" t="s">
        <v>94</v>
      </c>
      <c r="C87" s="867"/>
      <c r="D87" s="868"/>
      <c r="E87" s="866" t="s">
        <v>155</v>
      </c>
      <c r="F87" s="664"/>
      <c r="G87" s="664"/>
      <c r="H87" s="664"/>
      <c r="I87" s="682"/>
      <c r="J87" s="866" t="s">
        <v>699</v>
      </c>
      <c r="K87" s="664"/>
      <c r="L87" s="664"/>
      <c r="M87" s="664"/>
      <c r="N87" s="664"/>
      <c r="O87" s="664"/>
      <c r="P87" s="664"/>
      <c r="Q87" s="664"/>
      <c r="R87" s="664"/>
      <c r="S87" s="664"/>
      <c r="T87" s="664"/>
      <c r="U87" s="664"/>
      <c r="V87" s="664"/>
      <c r="W87" s="664"/>
      <c r="X87" s="664"/>
      <c r="Y87" s="664"/>
      <c r="Z87" s="682"/>
      <c r="AA87" s="937" t="s">
        <v>257</v>
      </c>
      <c r="AB87" s="938"/>
      <c r="AC87" s="938"/>
      <c r="AD87" s="939"/>
      <c r="AE87" s="930" t="s">
        <v>1506</v>
      </c>
      <c r="AF87" s="931"/>
      <c r="AG87" s="932"/>
      <c r="AH87" s="940" t="str">
        <f>IF(学内包括承認ルール!AL58=0,"","適用除外")</f>
        <v/>
      </c>
      <c r="AI87" s="941"/>
      <c r="AJ87" s="942"/>
      <c r="AM87" s="2">
        <v>87</v>
      </c>
      <c r="AN87" s="284">
        <f>IF(AA88="■",1,0)</f>
        <v>0</v>
      </c>
      <c r="AO87" s="309"/>
    </row>
    <row r="88" spans="1:62" ht="33" customHeight="1" x14ac:dyDescent="0.3">
      <c r="A88" s="1320"/>
      <c r="B88" s="881" t="s">
        <v>703</v>
      </c>
      <c r="C88" s="882"/>
      <c r="D88" s="883"/>
      <c r="E88" s="102" t="str">
        <f>IF(学内包括承認ルール!AL66&gt;0,"■","□")</f>
        <v>□</v>
      </c>
      <c r="F88" s="943" t="s">
        <v>128</v>
      </c>
      <c r="G88" s="944"/>
      <c r="H88" s="944"/>
      <c r="I88" s="945"/>
      <c r="J88" s="872" t="s">
        <v>778</v>
      </c>
      <c r="K88" s="873"/>
      <c r="L88" s="873"/>
      <c r="M88" s="873"/>
      <c r="N88" s="873"/>
      <c r="O88" s="873"/>
      <c r="P88" s="873"/>
      <c r="Q88" s="873"/>
      <c r="R88" s="873"/>
      <c r="S88" s="873"/>
      <c r="T88" s="873"/>
      <c r="U88" s="873"/>
      <c r="V88" s="873"/>
      <c r="W88" s="873"/>
      <c r="X88" s="873"/>
      <c r="Y88" s="873"/>
      <c r="Z88" s="874"/>
      <c r="AA88" s="192" t="str">
        <f>IF(学内包括承認ルール!AL66&gt;0,"■","□")</f>
        <v>□</v>
      </c>
      <c r="AB88" s="201" t="s">
        <v>4</v>
      </c>
      <c r="AC88" s="211" t="str">
        <f>IF(学内包括承認ルール!AL66=0,"■","□")</f>
        <v>■</v>
      </c>
      <c r="AD88" s="214" t="s">
        <v>79</v>
      </c>
      <c r="AE88" s="933"/>
      <c r="AF88" s="931"/>
      <c r="AG88" s="932"/>
      <c r="AH88" s="243"/>
      <c r="AI88" s="98"/>
      <c r="AJ88" s="269"/>
      <c r="AM88" s="2">
        <v>88</v>
      </c>
      <c r="AN88" s="284">
        <f>IF(AA89="■",1,0)</f>
        <v>0</v>
      </c>
      <c r="AO88" s="309"/>
    </row>
    <row r="89" spans="1:62" ht="33" customHeight="1" x14ac:dyDescent="0.3">
      <c r="A89" s="1320"/>
      <c r="B89" s="884"/>
      <c r="C89" s="885"/>
      <c r="D89" s="886"/>
      <c r="E89" s="103" t="s">
        <v>5</v>
      </c>
      <c r="F89" s="875" t="s">
        <v>1038</v>
      </c>
      <c r="G89" s="876"/>
      <c r="H89" s="876"/>
      <c r="I89" s="877"/>
      <c r="J89" s="878" t="s">
        <v>1034</v>
      </c>
      <c r="K89" s="879"/>
      <c r="L89" s="879"/>
      <c r="M89" s="879"/>
      <c r="N89" s="879"/>
      <c r="O89" s="879"/>
      <c r="P89" s="879"/>
      <c r="Q89" s="879"/>
      <c r="R89" s="879"/>
      <c r="S89" s="879"/>
      <c r="T89" s="879"/>
      <c r="U89" s="879"/>
      <c r="V89" s="879"/>
      <c r="W89" s="879"/>
      <c r="X89" s="879"/>
      <c r="Y89" s="879"/>
      <c r="Z89" s="880"/>
      <c r="AA89" s="101" t="s">
        <v>5</v>
      </c>
      <c r="AB89" s="202" t="s">
        <v>4</v>
      </c>
      <c r="AC89" s="160" t="s">
        <v>5</v>
      </c>
      <c r="AD89" s="215" t="s">
        <v>79</v>
      </c>
      <c r="AE89" s="933"/>
      <c r="AF89" s="931"/>
      <c r="AG89" s="932"/>
      <c r="AH89" s="243"/>
      <c r="AI89" s="98"/>
      <c r="AJ89" s="269"/>
      <c r="AM89" s="2">
        <v>89</v>
      </c>
      <c r="AN89" s="284">
        <f>IF(AA90="■",1,0)</f>
        <v>0</v>
      </c>
      <c r="AO89" s="309"/>
    </row>
    <row r="90" spans="1:62" ht="33" customHeight="1" x14ac:dyDescent="0.3">
      <c r="A90" s="1320"/>
      <c r="B90" s="1196" t="s">
        <v>705</v>
      </c>
      <c r="C90" s="1169"/>
      <c r="D90" s="1197"/>
      <c r="E90" s="102" t="str">
        <f>学内包括承認ルール!AH81</f>
        <v>□</v>
      </c>
      <c r="F90" s="914" t="s">
        <v>91</v>
      </c>
      <c r="G90" s="779"/>
      <c r="H90" s="779"/>
      <c r="I90" s="915"/>
      <c r="J90" s="916" t="s">
        <v>697</v>
      </c>
      <c r="K90" s="671"/>
      <c r="L90" s="671"/>
      <c r="M90" s="671"/>
      <c r="N90" s="671"/>
      <c r="O90" s="671"/>
      <c r="P90" s="671"/>
      <c r="Q90" s="671"/>
      <c r="R90" s="671"/>
      <c r="S90" s="671"/>
      <c r="T90" s="671"/>
      <c r="U90" s="671"/>
      <c r="V90" s="671"/>
      <c r="W90" s="671"/>
      <c r="X90" s="671"/>
      <c r="Y90" s="671"/>
      <c r="Z90" s="917"/>
      <c r="AA90" s="193" t="str">
        <f>学内包括承認ルール!AH81</f>
        <v>□</v>
      </c>
      <c r="AB90" s="203" t="s">
        <v>4</v>
      </c>
      <c r="AC90" s="212" t="str">
        <f>IF(AA90="■","□","■")</f>
        <v>■</v>
      </c>
      <c r="AD90" s="216" t="s">
        <v>79</v>
      </c>
      <c r="AE90" s="933"/>
      <c r="AF90" s="931"/>
      <c r="AG90" s="932"/>
      <c r="AH90" s="1198" t="s">
        <v>588</v>
      </c>
      <c r="AI90" s="1199"/>
      <c r="AJ90" s="1200"/>
      <c r="AM90" s="2">
        <v>90</v>
      </c>
      <c r="AN90" s="284">
        <f>IF(AA91="■",1,0)</f>
        <v>0</v>
      </c>
      <c r="AO90" s="309"/>
    </row>
    <row r="91" spans="1:62" ht="33" customHeight="1" x14ac:dyDescent="0.3">
      <c r="A91" s="1320"/>
      <c r="B91" s="776"/>
      <c r="C91" s="699"/>
      <c r="D91" s="700"/>
      <c r="E91" s="104" t="str">
        <f>学内包括承認ルール!AH72</f>
        <v>□</v>
      </c>
      <c r="F91" s="918" t="s">
        <v>86</v>
      </c>
      <c r="G91" s="766"/>
      <c r="H91" s="766"/>
      <c r="I91" s="919"/>
      <c r="J91" s="920" t="s">
        <v>228</v>
      </c>
      <c r="K91" s="770"/>
      <c r="L91" s="770"/>
      <c r="M91" s="770"/>
      <c r="N91" s="770"/>
      <c r="O91" s="770"/>
      <c r="P91" s="770"/>
      <c r="Q91" s="770"/>
      <c r="R91" s="770"/>
      <c r="S91" s="770"/>
      <c r="T91" s="770"/>
      <c r="U91" s="770"/>
      <c r="V91" s="770"/>
      <c r="W91" s="770"/>
      <c r="X91" s="770"/>
      <c r="Y91" s="770"/>
      <c r="Z91" s="921"/>
      <c r="AA91" s="193" t="str">
        <f>学内包括承認ルール!AH72</f>
        <v>□</v>
      </c>
      <c r="AB91" s="203" t="s">
        <v>4</v>
      </c>
      <c r="AC91" s="212" t="str">
        <f>IF(AA91="■","□","■")</f>
        <v>■</v>
      </c>
      <c r="AD91" s="216" t="s">
        <v>79</v>
      </c>
      <c r="AE91" s="934"/>
      <c r="AF91" s="935"/>
      <c r="AG91" s="936"/>
      <c r="AH91" s="1201"/>
      <c r="AI91" s="1202"/>
      <c r="AJ91" s="1203"/>
      <c r="AM91" s="2" t="s">
        <v>75</v>
      </c>
      <c r="AN91" s="285">
        <f>SUM(AN87:AN90)</f>
        <v>0</v>
      </c>
      <c r="AO91" s="310"/>
      <c r="BE91" s="331" t="str">
        <f>IF(BV91&gt;0,"■","□")</f>
        <v>□</v>
      </c>
      <c r="BF91" s="904" t="str">
        <f>IF(AG97="■",IF(AJ97="□","はい","ERR"),"はい")</f>
        <v>はい</v>
      </c>
      <c r="BG91" s="905"/>
      <c r="BH91" s="331" t="str">
        <f>IF(BE91="■","□",IF(BY91&gt;0,"■","□"))</f>
        <v>□</v>
      </c>
      <c r="BI91" s="906" t="str">
        <f>IF(BH91="■",IF(BE91="□","いいえ","ERR"),"いいえ")</f>
        <v>いいえ</v>
      </c>
      <c r="BJ91" s="907"/>
    </row>
    <row r="92" spans="1:62" ht="24" customHeight="1" x14ac:dyDescent="0.3">
      <c r="A92" s="1320"/>
      <c r="B92" s="1204" t="s">
        <v>20</v>
      </c>
      <c r="C92" s="1205"/>
      <c r="D92" s="1206"/>
      <c r="E92" s="105" t="s">
        <v>5</v>
      </c>
      <c r="F92" s="922" t="s">
        <v>552</v>
      </c>
      <c r="G92" s="922"/>
      <c r="H92" s="922"/>
      <c r="I92" s="923"/>
      <c r="J92" s="924" t="s">
        <v>796</v>
      </c>
      <c r="K92" s="925"/>
      <c r="L92" s="925"/>
      <c r="M92" s="925"/>
      <c r="N92" s="925"/>
      <c r="O92" s="925"/>
      <c r="P92" s="925"/>
      <c r="Q92" s="925"/>
      <c r="R92" s="925"/>
      <c r="S92" s="925"/>
      <c r="T92" s="925"/>
      <c r="U92" s="925"/>
      <c r="V92" s="925"/>
      <c r="W92" s="925"/>
      <c r="X92" s="925"/>
      <c r="Y92" s="925"/>
      <c r="Z92" s="926"/>
      <c r="AA92" s="194" t="s">
        <v>5</v>
      </c>
      <c r="AB92" s="204" t="s">
        <v>4</v>
      </c>
      <c r="AC92" s="1210"/>
      <c r="AD92" s="1211"/>
      <c r="AE92" s="1214" t="s">
        <v>724</v>
      </c>
      <c r="AF92" s="1215"/>
      <c r="AG92" s="1216"/>
      <c r="AH92" s="1220"/>
      <c r="AI92" s="1221"/>
      <c r="AJ92" s="1222"/>
    </row>
    <row r="93" spans="1:62" ht="45" customHeight="1" x14ac:dyDescent="0.3">
      <c r="A93" s="1321"/>
      <c r="B93" s="1207"/>
      <c r="C93" s="1208"/>
      <c r="D93" s="1209"/>
      <c r="E93" s="106" t="s">
        <v>488</v>
      </c>
      <c r="F93" s="927" t="s">
        <v>954</v>
      </c>
      <c r="G93" s="928"/>
      <c r="H93" s="928"/>
      <c r="I93" s="929"/>
      <c r="J93" s="125" t="s">
        <v>663</v>
      </c>
      <c r="K93" s="927" t="s">
        <v>284</v>
      </c>
      <c r="L93" s="928"/>
      <c r="M93" s="928"/>
      <c r="N93" s="928"/>
      <c r="O93" s="928"/>
      <c r="P93" s="928"/>
      <c r="Q93" s="928"/>
      <c r="R93" s="928"/>
      <c r="S93" s="928"/>
      <c r="T93" s="928"/>
      <c r="U93" s="928"/>
      <c r="V93" s="928"/>
      <c r="W93" s="928"/>
      <c r="X93" s="928"/>
      <c r="Y93" s="928"/>
      <c r="Z93" s="929"/>
      <c r="AA93" s="195"/>
      <c r="AB93" s="205"/>
      <c r="AC93" s="1212"/>
      <c r="AD93" s="1213"/>
      <c r="AE93" s="1217"/>
      <c r="AF93" s="1218"/>
      <c r="AG93" s="1219"/>
      <c r="AH93" s="1223"/>
      <c r="AI93" s="1224"/>
      <c r="AJ93" s="1225"/>
    </row>
    <row r="94" spans="1:62" ht="27" customHeight="1" x14ac:dyDescent="0.3">
      <c r="A94" s="1321"/>
      <c r="B94" s="1226" t="s">
        <v>1006</v>
      </c>
      <c r="C94" s="80" t="s">
        <v>130</v>
      </c>
      <c r="D94" s="1245" t="s">
        <v>729</v>
      </c>
      <c r="E94" s="1246"/>
      <c r="F94" s="1246"/>
      <c r="G94" s="1246"/>
      <c r="H94" s="1246"/>
      <c r="I94" s="1246"/>
      <c r="J94" s="1246"/>
      <c r="K94" s="1246"/>
      <c r="L94" s="1246"/>
      <c r="M94" s="1246"/>
      <c r="N94" s="1246"/>
      <c r="O94" s="1246"/>
      <c r="P94" s="1246"/>
      <c r="Q94" s="1246"/>
      <c r="R94" s="1246"/>
      <c r="S94" s="1246"/>
      <c r="T94" s="1246"/>
      <c r="U94" s="1246"/>
      <c r="V94" s="1246"/>
      <c r="W94" s="1246"/>
      <c r="X94" s="1246"/>
      <c r="Y94" s="1246"/>
      <c r="Z94" s="1246"/>
      <c r="AA94" s="1246"/>
      <c r="AB94" s="1246"/>
      <c r="AC94" s="1246"/>
      <c r="AD94" s="1246"/>
      <c r="AE94" s="1246"/>
      <c r="AF94" s="1246"/>
      <c r="AG94" s="1246"/>
      <c r="AH94" s="1246"/>
      <c r="AI94" s="1246"/>
      <c r="AJ94" s="1247"/>
    </row>
    <row r="95" spans="1:62" ht="33" customHeight="1" x14ac:dyDescent="0.3">
      <c r="A95" s="1321"/>
      <c r="B95" s="1227"/>
      <c r="C95" s="81" t="s">
        <v>629</v>
      </c>
      <c r="D95" s="908" t="s">
        <v>90</v>
      </c>
      <c r="E95" s="671"/>
      <c r="F95" s="671"/>
      <c r="G95" s="671"/>
      <c r="H95" s="671"/>
      <c r="I95" s="671"/>
      <c r="J95" s="671"/>
      <c r="K95" s="671"/>
      <c r="L95" s="671"/>
      <c r="M95" s="671"/>
      <c r="N95" s="671"/>
      <c r="O95" s="671"/>
      <c r="P95" s="671"/>
      <c r="Q95" s="671"/>
      <c r="R95" s="671"/>
      <c r="S95" s="671"/>
      <c r="T95" s="671"/>
      <c r="U95" s="671"/>
      <c r="V95" s="671"/>
      <c r="W95" s="671"/>
      <c r="X95" s="671"/>
      <c r="Y95" s="671"/>
      <c r="Z95" s="671"/>
      <c r="AA95" s="671"/>
      <c r="AB95" s="671"/>
      <c r="AC95" s="671"/>
      <c r="AD95" s="671"/>
      <c r="AE95" s="671"/>
      <c r="AF95" s="671"/>
      <c r="AG95" s="671"/>
      <c r="AH95" s="671"/>
      <c r="AI95" s="671"/>
      <c r="AJ95" s="1248"/>
      <c r="BE95" s="331" t="str">
        <f>IF(BV96&gt;0,"■","□")</f>
        <v>□</v>
      </c>
      <c r="BF95" s="904" t="str">
        <f>IF(AG102="■",IF(AJ102="□","はい","ERR"),"はい")</f>
        <v>はい</v>
      </c>
      <c r="BG95" s="905"/>
      <c r="BH95" s="331" t="str">
        <f>IF(BE95="■","□",IF(BY96&gt;0,"■","□"))</f>
        <v>□</v>
      </c>
      <c r="BI95" s="906" t="str">
        <f>IF(BH95="■",IF(BE95="□","いいえ","ERR"),"いいえ")</f>
        <v>いいえ</v>
      </c>
      <c r="BJ95" s="907"/>
    </row>
    <row r="96" spans="1:62" ht="33" customHeight="1" x14ac:dyDescent="0.3">
      <c r="A96" s="1321"/>
      <c r="B96" s="1228"/>
      <c r="C96" s="81" t="s">
        <v>629</v>
      </c>
      <c r="D96" s="908" t="s">
        <v>1545</v>
      </c>
      <c r="E96" s="908"/>
      <c r="F96" s="908"/>
      <c r="G96" s="908"/>
      <c r="H96" s="908"/>
      <c r="I96" s="908"/>
      <c r="J96" s="908"/>
      <c r="K96" s="908"/>
      <c r="L96" s="908"/>
      <c r="M96" s="908"/>
      <c r="N96" s="908"/>
      <c r="O96" s="908"/>
      <c r="P96" s="908"/>
      <c r="Q96" s="908"/>
      <c r="R96" s="908"/>
      <c r="S96" s="908"/>
      <c r="T96" s="908"/>
      <c r="U96" s="908"/>
      <c r="V96" s="908"/>
      <c r="W96" s="908"/>
      <c r="X96" s="908"/>
      <c r="Y96" s="908"/>
      <c r="Z96" s="908"/>
      <c r="AA96" s="908"/>
      <c r="AB96" s="908"/>
      <c r="AC96" s="908"/>
      <c r="AD96" s="908"/>
      <c r="AE96" s="908"/>
      <c r="AF96" s="908"/>
      <c r="AG96" s="908"/>
      <c r="AH96" s="908"/>
      <c r="AI96" s="908"/>
      <c r="AJ96" s="909"/>
      <c r="AY96" s="294"/>
      <c r="AZ96" s="305"/>
      <c r="BA96" s="311"/>
      <c r="BB96" s="305"/>
      <c r="BC96" s="305"/>
      <c r="BD96" s="305"/>
      <c r="BE96" s="326" t="str">
        <f>IF(BA104&gt;0,"■","□")</f>
        <v>□</v>
      </c>
      <c r="BF96" s="327" t="s">
        <v>124</v>
      </c>
      <c r="BG96" s="312" t="s">
        <v>1519</v>
      </c>
      <c r="BH96" s="328" t="str">
        <f>IF(AQ96="■","□",IF(BD104=7,"■","□"))</f>
        <v>□</v>
      </c>
      <c r="BI96" s="329" t="s">
        <v>15</v>
      </c>
      <c r="BJ96" s="137" t="s">
        <v>1518</v>
      </c>
    </row>
    <row r="97" spans="1:63" ht="33" customHeight="1" x14ac:dyDescent="0.3">
      <c r="A97" s="1322"/>
      <c r="B97" s="1229"/>
      <c r="C97" s="82" t="s">
        <v>629</v>
      </c>
      <c r="D97" s="910" t="s">
        <v>1546</v>
      </c>
      <c r="E97" s="910"/>
      <c r="F97" s="910"/>
      <c r="G97" s="910"/>
      <c r="H97" s="910"/>
      <c r="I97" s="910"/>
      <c r="J97" s="910"/>
      <c r="K97" s="910"/>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c r="AJ97" s="911"/>
      <c r="AY97" s="295">
        <f t="shared" ref="AY97:AY103" si="0">AM97</f>
        <v>0</v>
      </c>
      <c r="AZ97" s="294" t="str">
        <f t="shared" ref="AZ97:AZ103" si="1">IF(AM97="■",IF(AO97="□","あり","ERR"),"あり")</f>
        <v>あり</v>
      </c>
      <c r="BA97" s="312">
        <f t="shared" ref="BA97:BA103" si="2">IF(AZ97="ERR","",IF(AY97="■",1,0))</f>
        <v>0</v>
      </c>
      <c r="BB97" s="295">
        <f t="shared" ref="BB97:BB103" si="3">AO97</f>
        <v>0</v>
      </c>
      <c r="BC97" s="294" t="str">
        <f>IF(AO97="■",IF(AM97="□","なし","ERR"),"なし")</f>
        <v>なし</v>
      </c>
      <c r="BD97" s="312">
        <f t="shared" ref="BD97:BD103" si="4">IF(BC97="ERR","",IF(BB97="■",1,0))</f>
        <v>0</v>
      </c>
      <c r="BE97" s="305" t="s">
        <v>1519</v>
      </c>
      <c r="BF97" s="305"/>
      <c r="BG97" s="305"/>
      <c r="BH97" s="305" t="s">
        <v>308</v>
      </c>
      <c r="BI97" s="305"/>
      <c r="BJ97" s="137"/>
    </row>
    <row r="98" spans="1:63" ht="9" customHeight="1" x14ac:dyDescent="0.3">
      <c r="A98" s="670"/>
      <c r="B98" s="670"/>
      <c r="C98" s="670"/>
      <c r="D98" s="670"/>
      <c r="E98" s="670"/>
      <c r="F98" s="670"/>
      <c r="G98" s="670"/>
      <c r="H98" s="670"/>
      <c r="I98" s="670"/>
      <c r="J98" s="670"/>
      <c r="K98" s="670"/>
      <c r="L98" s="670"/>
      <c r="M98" s="670"/>
      <c r="N98" s="670"/>
      <c r="O98" s="670"/>
      <c r="P98" s="670"/>
      <c r="Q98" s="670"/>
      <c r="R98" s="670"/>
      <c r="S98" s="670"/>
      <c r="T98" s="670"/>
      <c r="U98" s="670"/>
      <c r="V98" s="670"/>
      <c r="W98" s="670"/>
      <c r="X98" s="670"/>
      <c r="Y98" s="670"/>
      <c r="Z98" s="670"/>
      <c r="AA98" s="670"/>
      <c r="AB98" s="670"/>
      <c r="AC98" s="670"/>
      <c r="AD98" s="670"/>
      <c r="AE98" s="670"/>
      <c r="AF98" s="670"/>
      <c r="AG98" s="670"/>
      <c r="AH98" s="670"/>
      <c r="AI98" s="670"/>
      <c r="AJ98" s="670"/>
      <c r="AK98" s="4"/>
      <c r="AM98"/>
      <c r="AY98" s="295">
        <f t="shared" si="0"/>
        <v>0</v>
      </c>
      <c r="AZ98" s="294" t="str">
        <f t="shared" si="1"/>
        <v>あり</v>
      </c>
      <c r="BA98" s="312">
        <f t="shared" si="2"/>
        <v>0</v>
      </c>
      <c r="BB98" s="295">
        <f t="shared" si="3"/>
        <v>0</v>
      </c>
      <c r="BC98" s="294" t="str">
        <f t="shared" ref="BC98:BC103" si="5">IF(BB98="■",IF(AY98="□","なし","ERR"),"なし")</f>
        <v>なし</v>
      </c>
      <c r="BD98" s="312">
        <f t="shared" si="4"/>
        <v>0</v>
      </c>
      <c r="BE98" s="312"/>
      <c r="BF98" s="311"/>
      <c r="BG98" s="305"/>
      <c r="BH98" s="305"/>
      <c r="BI98" s="305"/>
      <c r="BJ98" s="137"/>
      <c r="BK98" s="4"/>
    </row>
    <row r="99" spans="1:63" s="4" customFormat="1" ht="24" customHeight="1" x14ac:dyDescent="0.3">
      <c r="A99" s="912" t="s">
        <v>1590</v>
      </c>
      <c r="B99" s="851"/>
      <c r="C99" s="851"/>
      <c r="D99" s="851"/>
      <c r="E99" s="851"/>
      <c r="F99" s="851"/>
      <c r="G99" s="851"/>
      <c r="H99" s="851"/>
      <c r="I99" s="851"/>
      <c r="J99" s="851"/>
      <c r="K99" s="851"/>
      <c r="L99" s="851"/>
      <c r="M99" s="851"/>
      <c r="N99" s="851"/>
      <c r="O99" s="851"/>
      <c r="P99" s="913"/>
      <c r="Q99" s="671"/>
      <c r="R99" s="671"/>
      <c r="S99" s="671"/>
      <c r="T99" s="671"/>
      <c r="U99" s="671"/>
      <c r="V99" s="671"/>
      <c r="W99" s="671"/>
      <c r="X99" s="671"/>
      <c r="Y99" s="671"/>
      <c r="Z99" s="671"/>
      <c r="AA99" s="671"/>
      <c r="AB99" s="671"/>
      <c r="AC99" s="671"/>
      <c r="AD99" s="671"/>
      <c r="AE99" s="671"/>
      <c r="AF99" s="671"/>
      <c r="AG99" s="671"/>
      <c r="AH99" s="671"/>
      <c r="AI99" s="671"/>
      <c r="AJ99" s="671"/>
      <c r="AL99" s="2"/>
      <c r="AM99" s="2" t="s">
        <v>1500</v>
      </c>
      <c r="AN99" s="2"/>
      <c r="AO99" s="2"/>
      <c r="AP99" s="2" t="s">
        <v>1520</v>
      </c>
      <c r="AQ99" s="2"/>
      <c r="AR99" s="2"/>
      <c r="AS99" s="2" t="s">
        <v>624</v>
      </c>
      <c r="AT99" s="2"/>
      <c r="AU99" s="2"/>
      <c r="AV99" s="2" t="s">
        <v>1521</v>
      </c>
      <c r="AW99" s="2"/>
      <c r="AX99" s="2"/>
      <c r="AY99" s="295" t="str">
        <f t="shared" si="0"/>
        <v>AA</v>
      </c>
      <c r="AZ99" s="294" t="str">
        <f t="shared" si="1"/>
        <v>あり</v>
      </c>
      <c r="BA99" s="312">
        <f t="shared" si="2"/>
        <v>0</v>
      </c>
      <c r="BB99" s="295">
        <f t="shared" si="3"/>
        <v>0</v>
      </c>
      <c r="BC99" s="294" t="str">
        <f t="shared" si="5"/>
        <v>なし</v>
      </c>
      <c r="BD99" s="312">
        <f t="shared" si="4"/>
        <v>0</v>
      </c>
      <c r="BE99" s="311"/>
      <c r="BF99" s="311"/>
      <c r="BG99" s="305"/>
      <c r="BH99" s="305"/>
      <c r="BI99" s="305"/>
      <c r="BJ99" s="2"/>
    </row>
    <row r="100" spans="1:63" s="4" customFormat="1" ht="29.25" customHeight="1" x14ac:dyDescent="0.3">
      <c r="A100" s="13"/>
      <c r="B100" s="853" t="s">
        <v>110</v>
      </c>
      <c r="C100" s="853"/>
      <c r="D100" s="853"/>
      <c r="E100" s="853"/>
      <c r="F100" s="853"/>
      <c r="G100" s="853"/>
      <c r="H100" s="853"/>
      <c r="I100" s="853"/>
      <c r="J100" s="853"/>
      <c r="K100" s="853"/>
      <c r="L100" s="853"/>
      <c r="M100" s="855" t="s">
        <v>961</v>
      </c>
      <c r="N100" s="855"/>
      <c r="O100" s="855"/>
      <c r="P100" s="855"/>
      <c r="Q100" s="855"/>
      <c r="R100" s="855"/>
      <c r="S100" s="855"/>
      <c r="T100" s="855"/>
      <c r="U100" s="855"/>
      <c r="V100" s="855"/>
      <c r="W100" s="855"/>
      <c r="X100" s="855"/>
      <c r="Y100" s="855"/>
      <c r="Z100" s="855"/>
      <c r="AA100" s="855"/>
      <c r="AB100" s="855"/>
      <c r="AC100" s="855"/>
      <c r="AD100" s="855"/>
      <c r="AE100" s="855"/>
      <c r="AF100" s="855"/>
      <c r="AG100" s="855"/>
      <c r="AH100" s="855"/>
      <c r="AI100" s="855"/>
      <c r="AJ100" s="856"/>
      <c r="AL100" s="2"/>
      <c r="AM100" s="294"/>
      <c r="AN100" s="305"/>
      <c r="AO100" s="311"/>
      <c r="AP100" s="305"/>
      <c r="AQ100" s="305"/>
      <c r="AR100" s="305"/>
      <c r="AS100" s="305"/>
      <c r="AT100" s="305"/>
      <c r="AU100" s="305"/>
      <c r="AV100" s="305"/>
      <c r="AW100" s="305"/>
      <c r="AY100" s="295">
        <f t="shared" si="0"/>
        <v>0</v>
      </c>
      <c r="AZ100" s="294" t="str">
        <f t="shared" si="1"/>
        <v>あり</v>
      </c>
      <c r="BA100" s="312">
        <f t="shared" si="2"/>
        <v>0</v>
      </c>
      <c r="BB100" s="295">
        <f t="shared" si="3"/>
        <v>0</v>
      </c>
      <c r="BC100" s="294" t="str">
        <f t="shared" si="5"/>
        <v>なし</v>
      </c>
      <c r="BD100" s="312">
        <f t="shared" si="4"/>
        <v>0</v>
      </c>
      <c r="BE100" s="311"/>
      <c r="BF100" s="311"/>
      <c r="BG100" s="311"/>
      <c r="BH100" s="311"/>
      <c r="BI100" s="311"/>
    </row>
    <row r="101" spans="1:63" s="4" customFormat="1" ht="33.75" customHeight="1" x14ac:dyDescent="0.3">
      <c r="A101" s="862"/>
      <c r="B101" s="790" t="s">
        <v>1526</v>
      </c>
      <c r="C101" s="948"/>
      <c r="D101" s="948"/>
      <c r="E101" s="948"/>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9"/>
      <c r="AE101" s="230" t="str">
        <f>IF(AO111&gt;0,"■","□")</f>
        <v>□</v>
      </c>
      <c r="AF101" s="950" t="s">
        <v>124</v>
      </c>
      <c r="AG101" s="951"/>
      <c r="AH101" s="244" t="str">
        <f>IF(AE101="■","□",IF(AR111=8,"■","□"))</f>
        <v>□</v>
      </c>
      <c r="AI101" s="952" t="s">
        <v>15</v>
      </c>
      <c r="AJ101" s="953"/>
      <c r="AL101" s="2">
        <v>101</v>
      </c>
      <c r="AM101" s="294"/>
      <c r="AN101" s="305"/>
      <c r="AO101" s="311"/>
      <c r="AP101" s="305"/>
      <c r="AQ101" s="305"/>
      <c r="AR101" s="305"/>
      <c r="AS101" s="326" t="str">
        <f>IF(AO111&gt;0,"■","□")</f>
        <v>□</v>
      </c>
      <c r="AT101" s="327" t="s">
        <v>124</v>
      </c>
      <c r="AU101" s="312" t="s">
        <v>1519</v>
      </c>
      <c r="AV101" s="328" t="str">
        <f>IF(AE101="■","□",IF(AR111=8,"■","□"))</f>
        <v>□</v>
      </c>
      <c r="AW101" s="329" t="s">
        <v>15</v>
      </c>
      <c r="AX101" s="330" t="s">
        <v>1518</v>
      </c>
      <c r="AY101" s="295">
        <f t="shared" si="0"/>
        <v>0</v>
      </c>
      <c r="AZ101" s="294" t="str">
        <f t="shared" si="1"/>
        <v>あり</v>
      </c>
      <c r="BA101" s="312">
        <f t="shared" si="2"/>
        <v>0</v>
      </c>
      <c r="BB101" s="295">
        <f t="shared" si="3"/>
        <v>0</v>
      </c>
      <c r="BC101" s="294" t="str">
        <f t="shared" si="5"/>
        <v>なし</v>
      </c>
      <c r="BD101" s="312">
        <f t="shared" si="4"/>
        <v>0</v>
      </c>
      <c r="BE101" s="311"/>
      <c r="BF101" s="311"/>
      <c r="BG101" s="311"/>
      <c r="BH101" s="311"/>
      <c r="BI101" s="311"/>
    </row>
    <row r="102" spans="1:63" s="4" customFormat="1" ht="30.75" customHeight="1" x14ac:dyDescent="0.3">
      <c r="A102" s="1317"/>
      <c r="B102" s="57" t="s">
        <v>204</v>
      </c>
      <c r="C102" s="954" t="s">
        <v>731</v>
      </c>
      <c r="D102" s="943"/>
      <c r="E102" s="943"/>
      <c r="F102" s="943"/>
      <c r="G102" s="943"/>
      <c r="H102" s="943"/>
      <c r="I102" s="943"/>
      <c r="J102" s="943"/>
      <c r="K102" s="943"/>
      <c r="L102" s="943"/>
      <c r="M102" s="943"/>
      <c r="N102" s="943"/>
      <c r="O102" s="943"/>
      <c r="P102" s="943"/>
      <c r="Q102" s="943"/>
      <c r="R102" s="943"/>
      <c r="S102" s="943"/>
      <c r="T102" s="943"/>
      <c r="U102" s="943"/>
      <c r="V102" s="943"/>
      <c r="W102" s="943"/>
      <c r="X102" s="943"/>
      <c r="Y102" s="943"/>
      <c r="Z102" s="943"/>
      <c r="AA102" s="55" t="s">
        <v>5</v>
      </c>
      <c r="AB102" s="206" t="str">
        <f t="shared" ref="AB102:AB108" si="6">IF(AA102="■",IF(AC102="□","あり","ERR"),"あり")</f>
        <v>あり</v>
      </c>
      <c r="AC102" s="101" t="s">
        <v>5</v>
      </c>
      <c r="AD102" s="217" t="str">
        <f t="shared" ref="AD102:AD108" si="7">IF(AC102="■",IF(AA102="□","なし","ERR"),"なし")</f>
        <v>なし</v>
      </c>
      <c r="AE102" s="1323" t="s">
        <v>1581</v>
      </c>
      <c r="AF102" s="1324"/>
      <c r="AG102" s="1325"/>
      <c r="AH102" s="1330" t="s">
        <v>1507</v>
      </c>
      <c r="AI102" s="1331"/>
      <c r="AJ102" s="1332"/>
      <c r="AL102" s="2">
        <v>102</v>
      </c>
      <c r="AM102" s="295" t="str">
        <f t="shared" ref="AM102:AM108" si="8">AA102</f>
        <v>□</v>
      </c>
      <c r="AN102" s="294" t="str">
        <f t="shared" ref="AN102:AN108" si="9">IF(AA102="■",IF(AC102="□","あり","ERR"),"あり")</f>
        <v>あり</v>
      </c>
      <c r="AO102" s="312">
        <f t="shared" ref="AO102:AO108" si="10">IF(AN102="ERR","",IF(AM102="■",1,0))</f>
        <v>0</v>
      </c>
      <c r="AP102" s="295" t="str">
        <f t="shared" ref="AP102:AP108" si="11">AC102</f>
        <v>□</v>
      </c>
      <c r="AQ102" s="294" t="str">
        <f>IF(AC102="■",IF(AA102="□","なし","ERR"),"なし")</f>
        <v>なし</v>
      </c>
      <c r="AR102" s="312">
        <f t="shared" ref="AR102:AR108" si="12">IF(AQ102="ERR","",IF(AP102="■",1,0))</f>
        <v>0</v>
      </c>
      <c r="AS102" s="305" t="s">
        <v>1519</v>
      </c>
      <c r="AT102" s="305"/>
      <c r="AU102" s="305"/>
      <c r="AV102" s="305" t="s">
        <v>308</v>
      </c>
      <c r="AW102" s="305"/>
      <c r="AY102" s="295" t="str">
        <f t="shared" si="0"/>
        <v>□</v>
      </c>
      <c r="AZ102" s="294" t="str">
        <f t="shared" si="1"/>
        <v>あり</v>
      </c>
      <c r="BA102" s="312">
        <f t="shared" si="2"/>
        <v>0</v>
      </c>
      <c r="BB102" s="295">
        <f t="shared" si="3"/>
        <v>0</v>
      </c>
      <c r="BC102" s="294" t="str">
        <f t="shared" si="5"/>
        <v>なし</v>
      </c>
      <c r="BD102" s="312">
        <f t="shared" si="4"/>
        <v>0</v>
      </c>
      <c r="BE102" s="311"/>
      <c r="BF102" s="311"/>
      <c r="BG102" s="311"/>
      <c r="BH102" s="311"/>
      <c r="BI102" s="311"/>
    </row>
    <row r="103" spans="1:63" s="4" customFormat="1" ht="30.75" customHeight="1" x14ac:dyDescent="0.3">
      <c r="A103" s="1317"/>
      <c r="B103" s="58" t="s">
        <v>206</v>
      </c>
      <c r="C103" s="955" t="s">
        <v>781</v>
      </c>
      <c r="D103" s="956"/>
      <c r="E103" s="956"/>
      <c r="F103" s="956"/>
      <c r="G103" s="956"/>
      <c r="H103" s="956"/>
      <c r="I103" s="956"/>
      <c r="J103" s="956"/>
      <c r="K103" s="956"/>
      <c r="L103" s="956"/>
      <c r="M103" s="956"/>
      <c r="N103" s="956"/>
      <c r="O103" s="956"/>
      <c r="P103" s="956"/>
      <c r="Q103" s="956"/>
      <c r="R103" s="956"/>
      <c r="S103" s="956"/>
      <c r="T103" s="956"/>
      <c r="U103" s="956"/>
      <c r="V103" s="956"/>
      <c r="W103" s="956"/>
      <c r="X103" s="956"/>
      <c r="Y103" s="956"/>
      <c r="Z103" s="956"/>
      <c r="AA103" s="55" t="s">
        <v>5</v>
      </c>
      <c r="AB103" s="206" t="str">
        <f t="shared" si="6"/>
        <v>あり</v>
      </c>
      <c r="AC103" s="101" t="s">
        <v>5</v>
      </c>
      <c r="AD103" s="217" t="str">
        <f t="shared" si="7"/>
        <v>なし</v>
      </c>
      <c r="AE103" s="1326"/>
      <c r="AF103" s="1324"/>
      <c r="AG103" s="1325"/>
      <c r="AH103" s="1333"/>
      <c r="AI103" s="1331"/>
      <c r="AJ103" s="1332"/>
      <c r="AL103" s="2">
        <v>103</v>
      </c>
      <c r="AM103" s="295" t="str">
        <f t="shared" si="8"/>
        <v>□</v>
      </c>
      <c r="AN103" s="294" t="str">
        <f t="shared" si="9"/>
        <v>あり</v>
      </c>
      <c r="AO103" s="312">
        <f t="shared" si="10"/>
        <v>0</v>
      </c>
      <c r="AP103" s="295" t="str">
        <f t="shared" si="11"/>
        <v>□</v>
      </c>
      <c r="AQ103" s="294" t="str">
        <f t="shared" ref="AQ103:AQ108" si="13">IF(AP103="■",IF(AM103="□","なし","ERR"),"なし")</f>
        <v>なし</v>
      </c>
      <c r="AR103" s="312">
        <f t="shared" si="12"/>
        <v>0</v>
      </c>
      <c r="AS103" s="312"/>
      <c r="AT103" s="311"/>
      <c r="AU103" s="305"/>
      <c r="AV103" s="305"/>
      <c r="AW103" s="305"/>
      <c r="AY103" s="295" t="str">
        <f t="shared" si="0"/>
        <v>□</v>
      </c>
      <c r="AZ103" s="294" t="str">
        <f t="shared" si="1"/>
        <v>あり</v>
      </c>
      <c r="BA103" s="312">
        <f t="shared" si="2"/>
        <v>0</v>
      </c>
      <c r="BB103" s="295">
        <f t="shared" si="3"/>
        <v>0</v>
      </c>
      <c r="BC103" s="294" t="str">
        <f t="shared" si="5"/>
        <v>なし</v>
      </c>
      <c r="BD103" s="312">
        <f t="shared" si="4"/>
        <v>0</v>
      </c>
      <c r="BE103" s="311"/>
      <c r="BF103" s="311"/>
      <c r="BG103" s="311"/>
      <c r="BH103" s="311"/>
      <c r="BI103" s="311"/>
      <c r="BK103" s="5"/>
    </row>
    <row r="104" spans="1:63" s="5" customFormat="1" ht="42" customHeight="1" x14ac:dyDescent="0.3">
      <c r="A104" s="1317"/>
      <c r="B104" s="58" t="s">
        <v>101</v>
      </c>
      <c r="C104" s="955" t="s">
        <v>904</v>
      </c>
      <c r="D104" s="956"/>
      <c r="E104" s="956"/>
      <c r="F104" s="956"/>
      <c r="G104" s="956"/>
      <c r="H104" s="956"/>
      <c r="I104" s="956"/>
      <c r="J104" s="956"/>
      <c r="K104" s="956"/>
      <c r="L104" s="956"/>
      <c r="M104" s="956"/>
      <c r="N104" s="956"/>
      <c r="O104" s="956"/>
      <c r="P104" s="956"/>
      <c r="Q104" s="956"/>
      <c r="R104" s="956"/>
      <c r="S104" s="956"/>
      <c r="T104" s="956"/>
      <c r="U104" s="956"/>
      <c r="V104" s="956"/>
      <c r="W104" s="956"/>
      <c r="X104" s="956"/>
      <c r="Y104" s="956"/>
      <c r="Z104" s="956"/>
      <c r="AA104" s="55" t="s">
        <v>5</v>
      </c>
      <c r="AB104" s="206" t="str">
        <f t="shared" si="6"/>
        <v>あり</v>
      </c>
      <c r="AC104" s="101" t="s">
        <v>5</v>
      </c>
      <c r="AD104" s="217" t="str">
        <f t="shared" si="7"/>
        <v>なし</v>
      </c>
      <c r="AE104" s="1326"/>
      <c r="AF104" s="1324"/>
      <c r="AG104" s="1325"/>
      <c r="AH104" s="1333"/>
      <c r="AI104" s="1331"/>
      <c r="AJ104" s="1332"/>
      <c r="AK104" s="4"/>
      <c r="AL104" s="2">
        <v>104</v>
      </c>
      <c r="AM104" s="295" t="str">
        <f t="shared" si="8"/>
        <v>□</v>
      </c>
      <c r="AN104" s="294" t="str">
        <f t="shared" si="9"/>
        <v>あり</v>
      </c>
      <c r="AO104" s="312">
        <f t="shared" si="10"/>
        <v>0</v>
      </c>
      <c r="AP104" s="295" t="str">
        <f t="shared" si="11"/>
        <v>□</v>
      </c>
      <c r="AQ104" s="294" t="str">
        <f t="shared" si="13"/>
        <v>なし</v>
      </c>
      <c r="AR104" s="312">
        <f t="shared" si="12"/>
        <v>0</v>
      </c>
      <c r="AS104" s="311"/>
      <c r="AT104" s="311"/>
      <c r="AU104" s="305"/>
      <c r="AV104" s="305"/>
      <c r="AW104" s="305"/>
      <c r="AX104" s="4"/>
      <c r="AY104" s="294"/>
      <c r="AZ104" s="294"/>
      <c r="BA104" s="311">
        <f>SUM(BA97:BA103)</f>
        <v>0</v>
      </c>
      <c r="BB104" s="311"/>
      <c r="BC104" s="311"/>
      <c r="BD104" s="311">
        <f>SUM(BD97:BD103)</f>
        <v>0</v>
      </c>
      <c r="BE104" s="311"/>
      <c r="BF104" s="311"/>
      <c r="BG104" s="311"/>
      <c r="BH104" s="311"/>
      <c r="BI104" s="311"/>
      <c r="BJ104" s="4"/>
    </row>
    <row r="105" spans="1:63" s="5" customFormat="1" ht="27" customHeight="1" x14ac:dyDescent="0.3">
      <c r="A105" s="1317"/>
      <c r="B105" s="58" t="s">
        <v>211</v>
      </c>
      <c r="C105" s="955" t="s">
        <v>812</v>
      </c>
      <c r="D105" s="956"/>
      <c r="E105" s="956"/>
      <c r="F105" s="956"/>
      <c r="G105" s="956"/>
      <c r="H105" s="956"/>
      <c r="I105" s="956"/>
      <c r="J105" s="956"/>
      <c r="K105" s="956"/>
      <c r="L105" s="956"/>
      <c r="M105" s="956"/>
      <c r="N105" s="956"/>
      <c r="O105" s="956"/>
      <c r="P105" s="956"/>
      <c r="Q105" s="956"/>
      <c r="R105" s="956"/>
      <c r="S105" s="956"/>
      <c r="T105" s="956"/>
      <c r="U105" s="956"/>
      <c r="V105" s="956"/>
      <c r="W105" s="956"/>
      <c r="X105" s="956"/>
      <c r="Y105" s="956"/>
      <c r="Z105" s="956"/>
      <c r="AA105" s="55" t="s">
        <v>5</v>
      </c>
      <c r="AB105" s="206" t="str">
        <f t="shared" si="6"/>
        <v>あり</v>
      </c>
      <c r="AC105" s="101" t="s">
        <v>5</v>
      </c>
      <c r="AD105" s="217" t="str">
        <f t="shared" si="7"/>
        <v>なし</v>
      </c>
      <c r="AE105" s="1326"/>
      <c r="AF105" s="1324"/>
      <c r="AG105" s="1325"/>
      <c r="AH105" s="1333"/>
      <c r="AI105" s="1331"/>
      <c r="AJ105" s="1332"/>
      <c r="AK105" s="4"/>
      <c r="AL105" s="2">
        <v>105</v>
      </c>
      <c r="AM105" s="295" t="str">
        <f t="shared" si="8"/>
        <v>□</v>
      </c>
      <c r="AN105" s="294" t="str">
        <f t="shared" si="9"/>
        <v>あり</v>
      </c>
      <c r="AO105" s="312">
        <f t="shared" si="10"/>
        <v>0</v>
      </c>
      <c r="AP105" s="295" t="str">
        <f t="shared" si="11"/>
        <v>□</v>
      </c>
      <c r="AQ105" s="294" t="str">
        <f t="shared" si="13"/>
        <v>なし</v>
      </c>
      <c r="AR105" s="312">
        <f t="shared" si="12"/>
        <v>0</v>
      </c>
      <c r="AS105" s="311"/>
      <c r="AT105" s="311"/>
      <c r="AU105" s="311"/>
      <c r="AV105" s="311"/>
      <c r="AW105" s="311"/>
    </row>
    <row r="106" spans="1:63" s="5" customFormat="1" ht="27" customHeight="1" x14ac:dyDescent="0.3">
      <c r="A106" s="1317"/>
      <c r="B106" s="58" t="s">
        <v>213</v>
      </c>
      <c r="C106" s="955" t="s">
        <v>531</v>
      </c>
      <c r="D106" s="956"/>
      <c r="E106" s="956"/>
      <c r="F106" s="956"/>
      <c r="G106" s="956"/>
      <c r="H106" s="956"/>
      <c r="I106" s="956"/>
      <c r="J106" s="956"/>
      <c r="K106" s="956"/>
      <c r="L106" s="956"/>
      <c r="M106" s="956"/>
      <c r="N106" s="956"/>
      <c r="O106" s="956"/>
      <c r="P106" s="956"/>
      <c r="Q106" s="956"/>
      <c r="R106" s="956"/>
      <c r="S106" s="956"/>
      <c r="T106" s="956"/>
      <c r="U106" s="956"/>
      <c r="V106" s="956"/>
      <c r="W106" s="956"/>
      <c r="X106" s="956"/>
      <c r="Y106" s="956"/>
      <c r="Z106" s="956"/>
      <c r="AA106" s="55" t="s">
        <v>5</v>
      </c>
      <c r="AB106" s="206" t="str">
        <f t="shared" si="6"/>
        <v>あり</v>
      </c>
      <c r="AC106" s="101" t="s">
        <v>5</v>
      </c>
      <c r="AD106" s="217" t="str">
        <f t="shared" si="7"/>
        <v>なし</v>
      </c>
      <c r="AE106" s="1326"/>
      <c r="AF106" s="1324"/>
      <c r="AG106" s="1325"/>
      <c r="AH106" s="1333"/>
      <c r="AI106" s="1331"/>
      <c r="AJ106" s="1332"/>
      <c r="AK106" s="4"/>
      <c r="AL106" s="2">
        <v>106</v>
      </c>
      <c r="AM106" s="295" t="str">
        <f t="shared" si="8"/>
        <v>□</v>
      </c>
      <c r="AN106" s="294" t="str">
        <f t="shared" si="9"/>
        <v>あり</v>
      </c>
      <c r="AO106" s="312">
        <f t="shared" si="10"/>
        <v>0</v>
      </c>
      <c r="AP106" s="295" t="str">
        <f t="shared" si="11"/>
        <v>□</v>
      </c>
      <c r="AQ106" s="294" t="str">
        <f t="shared" si="13"/>
        <v>なし</v>
      </c>
      <c r="AR106" s="312">
        <f t="shared" si="12"/>
        <v>0</v>
      </c>
      <c r="AS106" s="311"/>
      <c r="AT106" s="311"/>
      <c r="AU106" s="311"/>
      <c r="AV106" s="311"/>
      <c r="AW106" s="311"/>
    </row>
    <row r="107" spans="1:63" s="5" customFormat="1" ht="27" customHeight="1" x14ac:dyDescent="0.3">
      <c r="A107" s="1317"/>
      <c r="B107" s="58" t="s">
        <v>1017</v>
      </c>
      <c r="C107" s="955" t="s">
        <v>561</v>
      </c>
      <c r="D107" s="956"/>
      <c r="E107" s="956"/>
      <c r="F107" s="956"/>
      <c r="G107" s="956"/>
      <c r="H107" s="956"/>
      <c r="I107" s="956"/>
      <c r="J107" s="956"/>
      <c r="K107" s="956"/>
      <c r="L107" s="956"/>
      <c r="M107" s="956"/>
      <c r="N107" s="956"/>
      <c r="O107" s="956"/>
      <c r="P107" s="956"/>
      <c r="Q107" s="956"/>
      <c r="R107" s="956"/>
      <c r="S107" s="956"/>
      <c r="T107" s="956"/>
      <c r="U107" s="956"/>
      <c r="V107" s="956"/>
      <c r="W107" s="956"/>
      <c r="X107" s="956"/>
      <c r="Y107" s="956"/>
      <c r="Z107" s="956"/>
      <c r="AA107" s="55" t="s">
        <v>5</v>
      </c>
      <c r="AB107" s="206" t="str">
        <f t="shared" si="6"/>
        <v>あり</v>
      </c>
      <c r="AC107" s="101" t="s">
        <v>5</v>
      </c>
      <c r="AD107" s="217" t="str">
        <f t="shared" si="7"/>
        <v>なし</v>
      </c>
      <c r="AE107" s="1326"/>
      <c r="AF107" s="1324"/>
      <c r="AG107" s="1325"/>
      <c r="AH107" s="1333"/>
      <c r="AI107" s="1331"/>
      <c r="AJ107" s="1332"/>
      <c r="AK107" s="4"/>
      <c r="AL107" s="2">
        <v>107</v>
      </c>
      <c r="AM107" s="295" t="str">
        <f t="shared" si="8"/>
        <v>□</v>
      </c>
      <c r="AN107" s="294" t="str">
        <f t="shared" si="9"/>
        <v>あり</v>
      </c>
      <c r="AO107" s="312">
        <f t="shared" si="10"/>
        <v>0</v>
      </c>
      <c r="AP107" s="295" t="str">
        <f t="shared" si="11"/>
        <v>□</v>
      </c>
      <c r="AQ107" s="294" t="str">
        <f t="shared" si="13"/>
        <v>なし</v>
      </c>
      <c r="AR107" s="312">
        <f t="shared" si="12"/>
        <v>0</v>
      </c>
      <c r="AS107" s="311"/>
      <c r="AT107" s="311"/>
      <c r="AU107" s="311"/>
      <c r="AV107" s="311"/>
      <c r="AW107" s="311"/>
    </row>
    <row r="108" spans="1:63" s="5" customFormat="1" ht="30" customHeight="1" x14ac:dyDescent="0.3">
      <c r="A108" s="1317"/>
      <c r="B108" s="1230" t="s">
        <v>1562</v>
      </c>
      <c r="C108" s="1234" t="s">
        <v>1563</v>
      </c>
      <c r="D108" s="1235"/>
      <c r="E108" s="1235"/>
      <c r="F108" s="1235"/>
      <c r="G108" s="1235"/>
      <c r="H108" s="1235"/>
      <c r="I108" s="1235"/>
      <c r="J108" s="1235"/>
      <c r="K108" s="1235"/>
      <c r="L108" s="1235"/>
      <c r="M108" s="1235"/>
      <c r="N108" s="1235"/>
      <c r="O108" s="1235"/>
      <c r="P108" s="1235"/>
      <c r="Q108" s="1235"/>
      <c r="R108" s="1235"/>
      <c r="S108" s="1235"/>
      <c r="T108" s="1235"/>
      <c r="U108" s="1235"/>
      <c r="V108" s="1235"/>
      <c r="W108" s="1235"/>
      <c r="X108" s="1235"/>
      <c r="Y108" s="1235"/>
      <c r="Z108" s="1236"/>
      <c r="AA108" s="196" t="s">
        <v>5</v>
      </c>
      <c r="AB108" s="207" t="str">
        <f t="shared" si="6"/>
        <v>あり</v>
      </c>
      <c r="AC108" s="196" t="s">
        <v>5</v>
      </c>
      <c r="AD108" s="218" t="str">
        <f t="shared" si="7"/>
        <v>なし</v>
      </c>
      <c r="AE108" s="1326"/>
      <c r="AF108" s="1324"/>
      <c r="AG108" s="1325"/>
      <c r="AH108" s="1333"/>
      <c r="AI108" s="1331"/>
      <c r="AJ108" s="1332"/>
      <c r="AK108" s="4"/>
      <c r="AL108" s="2">
        <v>108</v>
      </c>
      <c r="AM108" s="1232" t="str">
        <f t="shared" si="8"/>
        <v>□</v>
      </c>
      <c r="AN108" s="1283" t="str">
        <f t="shared" si="9"/>
        <v>あり</v>
      </c>
      <c r="AO108" s="1285">
        <f t="shared" si="10"/>
        <v>0</v>
      </c>
      <c r="AP108" s="1232" t="str">
        <f t="shared" si="11"/>
        <v>□</v>
      </c>
      <c r="AQ108" s="1283" t="str">
        <f t="shared" si="13"/>
        <v>なし</v>
      </c>
      <c r="AR108" s="1285">
        <f t="shared" si="12"/>
        <v>0</v>
      </c>
      <c r="AS108" s="1232"/>
      <c r="AT108" s="1232"/>
      <c r="AU108" s="1232"/>
      <c r="AV108" s="1232"/>
      <c r="AW108" s="1232"/>
    </row>
    <row r="109" spans="1:63" s="5" customFormat="1" ht="21.75" customHeight="1" x14ac:dyDescent="0.3">
      <c r="A109" s="1317"/>
      <c r="B109" s="1231"/>
      <c r="C109" s="1237"/>
      <c r="D109" s="1191"/>
      <c r="E109" s="1238" t="s">
        <v>448</v>
      </c>
      <c r="F109" s="1239"/>
      <c r="G109" s="1239"/>
      <c r="H109" s="1239"/>
      <c r="I109" s="1239"/>
      <c r="J109" s="1239"/>
      <c r="K109" s="1239"/>
      <c r="L109" s="1239"/>
      <c r="M109" s="1239"/>
      <c r="N109" s="1239"/>
      <c r="O109" s="1239"/>
      <c r="P109" s="1239"/>
      <c r="Q109" s="1239"/>
      <c r="R109" s="1239"/>
      <c r="S109" s="1239"/>
      <c r="T109" s="1239"/>
      <c r="U109" s="1239"/>
      <c r="V109" s="1239"/>
      <c r="W109" s="1239"/>
      <c r="X109" s="1239"/>
      <c r="Y109" s="1239"/>
      <c r="Z109" s="1240"/>
      <c r="AA109" s="1241"/>
      <c r="AB109" s="1242"/>
      <c r="AC109" s="1243"/>
      <c r="AD109" s="1244"/>
      <c r="AE109" s="1326"/>
      <c r="AF109" s="1324"/>
      <c r="AG109" s="1325"/>
      <c r="AH109" s="1333"/>
      <c r="AI109" s="1331"/>
      <c r="AJ109" s="1332"/>
      <c r="AK109" s="4"/>
      <c r="AL109" s="2">
        <v>109</v>
      </c>
      <c r="AM109" s="1233"/>
      <c r="AN109" s="1284"/>
      <c r="AO109" s="1286"/>
      <c r="AP109" s="1233"/>
      <c r="AQ109" s="1284"/>
      <c r="AR109" s="1286"/>
      <c r="AS109" s="1233"/>
      <c r="AT109" s="1233"/>
      <c r="AU109" s="1233"/>
      <c r="AV109" s="1233"/>
      <c r="AW109" s="1233"/>
    </row>
    <row r="110" spans="1:63" s="5" customFormat="1" ht="27" customHeight="1" x14ac:dyDescent="0.3">
      <c r="A110" s="1318"/>
      <c r="B110" s="59" t="s">
        <v>1561</v>
      </c>
      <c r="C110" s="946" t="s">
        <v>1479</v>
      </c>
      <c r="D110" s="947"/>
      <c r="E110" s="947"/>
      <c r="F110" s="947"/>
      <c r="G110" s="947"/>
      <c r="H110" s="947"/>
      <c r="I110" s="947"/>
      <c r="J110" s="947"/>
      <c r="K110" s="947"/>
      <c r="L110" s="947"/>
      <c r="M110" s="947"/>
      <c r="N110" s="947"/>
      <c r="O110" s="947"/>
      <c r="P110" s="947"/>
      <c r="Q110" s="947"/>
      <c r="R110" s="947"/>
      <c r="S110" s="947"/>
      <c r="T110" s="947"/>
      <c r="U110" s="947"/>
      <c r="V110" s="947"/>
      <c r="W110" s="947"/>
      <c r="X110" s="947"/>
      <c r="Y110" s="947"/>
      <c r="Z110" s="947"/>
      <c r="AA110" s="184" t="s">
        <v>5</v>
      </c>
      <c r="AB110" s="208" t="str">
        <f>IF(AA110="■",IF(AC110="□","あり","ERR"),"あり")</f>
        <v>あり</v>
      </c>
      <c r="AC110" s="213" t="s">
        <v>5</v>
      </c>
      <c r="AD110" s="219" t="str">
        <f>IF(AC110="■",IF(AA110="□","なし","ERR"),"なし")</f>
        <v>なし</v>
      </c>
      <c r="AE110" s="1327"/>
      <c r="AF110" s="1328"/>
      <c r="AG110" s="1329"/>
      <c r="AH110" s="1334"/>
      <c r="AI110" s="1335"/>
      <c r="AJ110" s="1336"/>
      <c r="AL110" s="2">
        <v>110</v>
      </c>
      <c r="AM110" s="295" t="str">
        <f>AA110</f>
        <v>□</v>
      </c>
      <c r="AN110" s="294" t="str">
        <f>IF(AA110="■",IF(AC110="□","あり","ERR"),"あり")</f>
        <v>あり</v>
      </c>
      <c r="AO110" s="312">
        <f>IF(AN110="ERR","",IF(AM110="■",1,0))</f>
        <v>0</v>
      </c>
      <c r="AP110" s="295" t="str">
        <f>AC110</f>
        <v>□</v>
      </c>
      <c r="AQ110" s="294" t="str">
        <f>IF(AP110="■",IF(AM110="□","なし","ERR"),"なし")</f>
        <v>なし</v>
      </c>
      <c r="AR110" s="312">
        <f>IF(AQ110="ERR","",IF(AP110="■",1,0))</f>
        <v>0</v>
      </c>
      <c r="AS110" s="311"/>
      <c r="AT110" s="311"/>
      <c r="AU110" s="311"/>
      <c r="AV110" s="311"/>
      <c r="AW110" s="311"/>
    </row>
    <row r="111" spans="1:63" s="5" customFormat="1" ht="15" customHeight="1" x14ac:dyDescent="0.3">
      <c r="A111" s="670"/>
      <c r="B111" s="670"/>
      <c r="C111" s="670"/>
      <c r="D111" s="670"/>
      <c r="E111" s="670"/>
      <c r="F111" s="670"/>
      <c r="G111" s="670"/>
      <c r="H111" s="670"/>
      <c r="I111" s="670"/>
      <c r="J111" s="670"/>
      <c r="K111" s="670"/>
      <c r="L111" s="670"/>
      <c r="M111" s="670"/>
      <c r="N111" s="670"/>
      <c r="O111" s="670"/>
      <c r="P111" s="670"/>
      <c r="Q111" s="670"/>
      <c r="R111" s="670"/>
      <c r="S111" s="670"/>
      <c r="T111" s="670"/>
      <c r="U111" s="670"/>
      <c r="V111" s="670"/>
      <c r="W111" s="670"/>
      <c r="X111" s="670"/>
      <c r="Y111" s="670"/>
      <c r="Z111" s="670"/>
      <c r="AA111" s="670"/>
      <c r="AB111" s="670"/>
      <c r="AC111" s="670"/>
      <c r="AD111" s="670"/>
      <c r="AE111" s="670"/>
      <c r="AF111" s="670"/>
      <c r="AG111" s="670"/>
      <c r="AH111" s="670"/>
      <c r="AI111" s="670"/>
      <c r="AJ111" s="670"/>
      <c r="AL111" s="2"/>
      <c r="AM111" s="294"/>
      <c r="AN111" s="294"/>
      <c r="AO111" s="311">
        <f>SUM(AO102:AO110)</f>
        <v>0</v>
      </c>
      <c r="AP111" s="311"/>
      <c r="AQ111" s="311"/>
      <c r="AR111" s="311">
        <f>SUM(AR102:AR110)</f>
        <v>0</v>
      </c>
      <c r="AS111" s="311"/>
      <c r="AT111" s="311"/>
      <c r="AU111" s="311"/>
      <c r="AV111" s="311"/>
      <c r="AW111" s="311"/>
    </row>
    <row r="112" spans="1:63" s="5" customFormat="1" ht="30" customHeight="1" x14ac:dyDescent="0.3">
      <c r="A112" s="809" t="s">
        <v>1064</v>
      </c>
      <c r="B112" s="809"/>
      <c r="C112" s="809"/>
      <c r="D112" s="809"/>
      <c r="E112" s="809"/>
      <c r="F112" s="809"/>
      <c r="G112" s="809"/>
      <c r="H112" s="809"/>
      <c r="I112" s="809"/>
      <c r="J112" s="809"/>
      <c r="K112" s="809"/>
      <c r="L112" s="809"/>
      <c r="M112" s="809"/>
      <c r="N112" s="809"/>
      <c r="O112" s="809"/>
      <c r="P112" s="809"/>
      <c r="Q112" s="809"/>
      <c r="R112" s="957" t="s">
        <v>1061</v>
      </c>
      <c r="S112" s="957"/>
      <c r="T112" s="957"/>
      <c r="U112" s="957"/>
      <c r="V112" s="957"/>
      <c r="W112" s="957"/>
      <c r="X112" s="957"/>
      <c r="Y112" s="957"/>
      <c r="Z112" s="957"/>
      <c r="AA112" s="957"/>
      <c r="AB112" s="957"/>
      <c r="AC112" s="957"/>
      <c r="AD112" s="957"/>
      <c r="AE112" s="957"/>
      <c r="AF112" s="957"/>
      <c r="AG112" s="957"/>
      <c r="AH112" s="957"/>
      <c r="AI112" s="957"/>
      <c r="AJ112" s="957"/>
      <c r="AK112" s="4"/>
      <c r="AL112" s="2"/>
      <c r="AM112" s="89"/>
      <c r="AN112" s="89"/>
      <c r="BK112" s="4"/>
    </row>
    <row r="113" spans="1:63" s="4" customFormat="1" ht="35.5" customHeight="1" x14ac:dyDescent="0.3">
      <c r="A113" s="13" t="s">
        <v>19</v>
      </c>
      <c r="B113" s="958" t="s">
        <v>1063</v>
      </c>
      <c r="C113" s="958"/>
      <c r="D113" s="958"/>
      <c r="E113" s="958"/>
      <c r="F113" s="958"/>
      <c r="G113" s="958"/>
      <c r="H113" s="958"/>
      <c r="I113" s="958"/>
      <c r="J113" s="958"/>
      <c r="K113" s="958"/>
      <c r="L113" s="958"/>
      <c r="M113" s="958"/>
      <c r="N113" s="958"/>
      <c r="O113" s="958"/>
      <c r="P113" s="958"/>
      <c r="Q113" s="958"/>
      <c r="R113" s="958"/>
      <c r="S113" s="958"/>
      <c r="T113" s="958"/>
      <c r="U113" s="958"/>
      <c r="V113" s="958"/>
      <c r="W113" s="958"/>
      <c r="X113" s="958"/>
      <c r="Y113" s="958"/>
      <c r="Z113" s="958"/>
      <c r="AA113" s="958"/>
      <c r="AB113" s="958"/>
      <c r="AC113" s="958"/>
      <c r="AD113" s="958"/>
      <c r="AE113" s="958"/>
      <c r="AF113" s="958"/>
      <c r="AG113" s="958"/>
      <c r="AH113" s="958"/>
      <c r="AI113" s="958"/>
      <c r="AJ113" s="959"/>
      <c r="AL113" s="2"/>
      <c r="AM113" s="89"/>
      <c r="AN113" s="89"/>
      <c r="AO113" s="313" t="s">
        <v>448</v>
      </c>
      <c r="AQ113" s="5"/>
      <c r="AR113" s="5"/>
      <c r="AS113" s="5"/>
      <c r="AT113" s="5"/>
      <c r="AU113" s="5"/>
      <c r="AV113" s="5"/>
      <c r="AW113" s="5"/>
      <c r="AX113" s="5"/>
      <c r="AY113" s="5"/>
      <c r="AZ113" s="5"/>
      <c r="BA113" s="5"/>
      <c r="BB113" s="5"/>
      <c r="BC113" s="5"/>
      <c r="BD113" s="5"/>
      <c r="BE113" s="5"/>
      <c r="BF113" s="5"/>
      <c r="BG113" s="5"/>
      <c r="BH113" s="5"/>
      <c r="BI113" s="5"/>
      <c r="BJ113" s="5"/>
    </row>
    <row r="114" spans="1:63" s="4" customFormat="1" ht="27" customHeight="1" x14ac:dyDescent="0.3">
      <c r="A114" s="1337"/>
      <c r="B114" s="960" t="s">
        <v>1208</v>
      </c>
      <c r="C114" s="961"/>
      <c r="D114" s="961"/>
      <c r="E114" s="961"/>
      <c r="F114" s="961"/>
      <c r="G114" s="961"/>
      <c r="H114" s="961"/>
      <c r="I114" s="961"/>
      <c r="J114" s="961"/>
      <c r="K114" s="961"/>
      <c r="L114" s="961"/>
      <c r="M114" s="961"/>
      <c r="N114" s="961"/>
      <c r="O114" s="961"/>
      <c r="P114" s="961"/>
      <c r="Q114" s="961"/>
      <c r="R114" s="961"/>
      <c r="S114" s="961"/>
      <c r="T114" s="961"/>
      <c r="U114" s="961"/>
      <c r="V114" s="961"/>
      <c r="W114" s="961"/>
      <c r="X114" s="961"/>
      <c r="Y114" s="961"/>
      <c r="Z114" s="961"/>
      <c r="AA114" s="961"/>
      <c r="AB114" s="961"/>
      <c r="AC114" s="961"/>
      <c r="AD114" s="962"/>
      <c r="AE114" s="231" t="s">
        <v>5</v>
      </c>
      <c r="AF114" s="963" t="s">
        <v>124</v>
      </c>
      <c r="AG114" s="964"/>
      <c r="AH114" s="231" t="s">
        <v>5</v>
      </c>
      <c r="AI114" s="965" t="s">
        <v>15</v>
      </c>
      <c r="AJ114" s="966"/>
      <c r="AL114" s="5"/>
      <c r="AM114" s="2"/>
      <c r="AO114" s="5"/>
    </row>
    <row r="115" spans="1:63" s="4" customFormat="1" ht="33" customHeight="1" x14ac:dyDescent="0.3">
      <c r="A115" s="1337"/>
      <c r="B115" s="967"/>
      <c r="C115" s="657"/>
      <c r="D115" s="91" t="s">
        <v>1391</v>
      </c>
      <c r="E115" s="968" t="s">
        <v>542</v>
      </c>
      <c r="F115" s="969"/>
      <c r="G115" s="969"/>
      <c r="H115" s="969"/>
      <c r="I115" s="969"/>
      <c r="J115" s="969"/>
      <c r="K115" s="969"/>
      <c r="L115" s="969"/>
      <c r="M115" s="969"/>
      <c r="N115" s="969"/>
      <c r="O115" s="969"/>
      <c r="P115" s="969"/>
      <c r="Q115" s="969"/>
      <c r="R115" s="969"/>
      <c r="S115" s="969"/>
      <c r="T115" s="969"/>
      <c r="U115" s="969"/>
      <c r="V115" s="969"/>
      <c r="W115" s="969"/>
      <c r="X115" s="969"/>
      <c r="Y115" s="969"/>
      <c r="Z115" s="969"/>
      <c r="AA115" s="969"/>
      <c r="AB115" s="969"/>
      <c r="AC115" s="969"/>
      <c r="AD115" s="970"/>
      <c r="AE115" s="1338" t="s">
        <v>1508</v>
      </c>
      <c r="AF115" s="1339"/>
      <c r="AG115" s="1340"/>
      <c r="AH115" s="1342" t="s">
        <v>856</v>
      </c>
      <c r="AI115" s="1343"/>
      <c r="AJ115" s="1344"/>
      <c r="AL115" s="5"/>
      <c r="AM115" s="2"/>
      <c r="AO115" s="5"/>
      <c r="AP115" s="5"/>
    </row>
    <row r="116" spans="1:63" s="4" customFormat="1" ht="39.75" customHeight="1" x14ac:dyDescent="0.3">
      <c r="A116" s="1337"/>
      <c r="B116" s="60"/>
      <c r="C116" s="83"/>
      <c r="D116" s="92" t="s">
        <v>1396</v>
      </c>
      <c r="E116" s="971" t="s">
        <v>586</v>
      </c>
      <c r="F116" s="671"/>
      <c r="G116" s="671"/>
      <c r="H116" s="671"/>
      <c r="I116" s="671"/>
      <c r="J116" s="671"/>
      <c r="K116" s="671"/>
      <c r="L116" s="671"/>
      <c r="M116" s="671"/>
      <c r="N116" s="671"/>
      <c r="O116" s="671"/>
      <c r="P116" s="671"/>
      <c r="Q116" s="671"/>
      <c r="R116" s="671"/>
      <c r="S116" s="671"/>
      <c r="T116" s="671"/>
      <c r="U116" s="671"/>
      <c r="V116" s="671"/>
      <c r="W116" s="671"/>
      <c r="X116" s="671"/>
      <c r="Y116" s="671"/>
      <c r="Z116" s="671"/>
      <c r="AA116" s="671"/>
      <c r="AB116" s="671"/>
      <c r="AC116" s="671"/>
      <c r="AD116" s="220"/>
      <c r="AE116" s="1341"/>
      <c r="AF116" s="1339"/>
      <c r="AG116" s="1340"/>
      <c r="AH116" s="1345"/>
      <c r="AI116" s="1343"/>
      <c r="AJ116" s="1344"/>
      <c r="AK116" s="5"/>
      <c r="AL116" s="2"/>
      <c r="AM116" s="2"/>
      <c r="AN116" s="2"/>
      <c r="AO116" s="5"/>
      <c r="AP116" s="5"/>
      <c r="BK116" s="5"/>
    </row>
    <row r="117" spans="1:63" s="5" customFormat="1" ht="39" customHeight="1" x14ac:dyDescent="0.3">
      <c r="A117" s="1337"/>
      <c r="B117" s="61"/>
      <c r="C117" s="1249" t="s">
        <v>216</v>
      </c>
      <c r="D117" s="972" t="s">
        <v>539</v>
      </c>
      <c r="E117" s="973"/>
      <c r="F117" s="974"/>
      <c r="G117" s="975" t="s">
        <v>1055</v>
      </c>
      <c r="H117" s="976"/>
      <c r="I117" s="976"/>
      <c r="J117" s="976"/>
      <c r="K117" s="976"/>
      <c r="L117" s="976"/>
      <c r="M117" s="976"/>
      <c r="N117" s="976"/>
      <c r="O117" s="976"/>
      <c r="P117" s="976"/>
      <c r="Q117" s="976"/>
      <c r="R117" s="976"/>
      <c r="S117" s="976"/>
      <c r="T117" s="976"/>
      <c r="U117" s="976"/>
      <c r="V117" s="976"/>
      <c r="W117" s="976"/>
      <c r="X117" s="976"/>
      <c r="Y117" s="976"/>
      <c r="Z117" s="976"/>
      <c r="AA117" s="976"/>
      <c r="AB117" s="976"/>
      <c r="AC117" s="977"/>
      <c r="AD117" s="220"/>
      <c r="AE117" s="1341"/>
      <c r="AF117" s="1339"/>
      <c r="AG117" s="1340"/>
      <c r="AH117" s="1345"/>
      <c r="AI117" s="1343"/>
      <c r="AJ117" s="1344"/>
      <c r="AL117" s="2"/>
      <c r="AM117" s="2"/>
      <c r="AN117" s="4"/>
      <c r="AQ117" s="4"/>
      <c r="AR117" s="4"/>
      <c r="AS117" s="4"/>
      <c r="AT117" s="4"/>
      <c r="AU117" s="4"/>
      <c r="AV117" s="4"/>
      <c r="AW117" s="4"/>
      <c r="AX117" s="4"/>
      <c r="AY117" s="4"/>
      <c r="AZ117" s="4"/>
      <c r="BA117" s="4"/>
      <c r="BB117" s="4"/>
      <c r="BC117" s="4"/>
      <c r="BD117" s="4"/>
      <c r="BE117" s="4"/>
      <c r="BF117" s="4"/>
      <c r="BG117" s="4"/>
      <c r="BH117" s="4"/>
      <c r="BI117" s="4"/>
      <c r="BJ117" s="4"/>
    </row>
    <row r="118" spans="1:63" s="5" customFormat="1" ht="32.5" customHeight="1" x14ac:dyDescent="0.3">
      <c r="A118" s="1337"/>
      <c r="B118" s="61"/>
      <c r="C118" s="1250"/>
      <c r="D118" s="978" t="s">
        <v>260</v>
      </c>
      <c r="E118" s="979"/>
      <c r="F118" s="979"/>
      <c r="G118" s="980" t="s">
        <v>1057</v>
      </c>
      <c r="H118" s="980"/>
      <c r="I118" s="980"/>
      <c r="J118" s="980"/>
      <c r="K118" s="980"/>
      <c r="L118" s="980"/>
      <c r="M118" s="980"/>
      <c r="N118" s="980"/>
      <c r="O118" s="980"/>
      <c r="P118" s="980"/>
      <c r="Q118" s="980"/>
      <c r="R118" s="980"/>
      <c r="S118" s="980"/>
      <c r="T118" s="980"/>
      <c r="U118" s="980"/>
      <c r="V118" s="980"/>
      <c r="W118" s="980"/>
      <c r="X118" s="980"/>
      <c r="Y118" s="980"/>
      <c r="Z118" s="980"/>
      <c r="AA118" s="197" t="s">
        <v>5</v>
      </c>
      <c r="AB118" s="981" t="s">
        <v>1547</v>
      </c>
      <c r="AC118" s="982"/>
      <c r="AD118" s="220"/>
      <c r="AE118" s="1341"/>
      <c r="AF118" s="1339"/>
      <c r="AG118" s="1340"/>
      <c r="AH118" s="1345"/>
      <c r="AI118" s="1343"/>
      <c r="AJ118" s="1344"/>
      <c r="AM118" s="89"/>
      <c r="AN118" s="89"/>
    </row>
    <row r="119" spans="1:63" s="5" customFormat="1" ht="18" customHeight="1" x14ac:dyDescent="0.3">
      <c r="A119" s="1337"/>
      <c r="B119" s="61"/>
      <c r="C119" s="4" t="s">
        <v>601</v>
      </c>
      <c r="D119" s="4"/>
      <c r="E119" s="4"/>
      <c r="F119" s="4"/>
      <c r="G119" s="4"/>
      <c r="H119" s="4"/>
      <c r="I119" s="4"/>
      <c r="J119" s="963"/>
      <c r="K119" s="671"/>
      <c r="L119" s="671"/>
      <c r="M119" s="671"/>
      <c r="N119" s="671"/>
      <c r="O119" s="671"/>
      <c r="P119" s="671"/>
      <c r="Q119" s="671"/>
      <c r="R119" s="671"/>
      <c r="S119" s="671"/>
      <c r="T119" s="671"/>
      <c r="U119" s="671"/>
      <c r="V119" s="671"/>
      <c r="W119" s="671"/>
      <c r="X119" s="671"/>
      <c r="Y119" s="671"/>
      <c r="Z119" s="671"/>
      <c r="AA119" s="671"/>
      <c r="AB119" s="671"/>
      <c r="AC119" s="671"/>
      <c r="AD119" s="220"/>
      <c r="AE119" s="1341"/>
      <c r="AF119" s="1339"/>
      <c r="AG119" s="1340"/>
      <c r="AH119" s="1345"/>
      <c r="AI119" s="1343"/>
      <c r="AJ119" s="1344"/>
      <c r="AM119" s="89"/>
      <c r="AN119" s="89"/>
      <c r="AO119" s="4"/>
    </row>
    <row r="120" spans="1:63" s="5" customFormat="1" ht="33" customHeight="1" x14ac:dyDescent="0.3">
      <c r="A120" s="1337"/>
      <c r="B120" s="62"/>
      <c r="C120" s="983" t="s">
        <v>556</v>
      </c>
      <c r="D120" s="643"/>
      <c r="E120" s="643"/>
      <c r="F120" s="643"/>
      <c r="G120" s="643"/>
      <c r="H120" s="640" t="s">
        <v>625</v>
      </c>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221"/>
      <c r="AE120" s="1341"/>
      <c r="AF120" s="1339"/>
      <c r="AG120" s="1340"/>
      <c r="AH120" s="1345"/>
      <c r="AI120" s="1343"/>
      <c r="AJ120" s="1344"/>
      <c r="AK120" s="4"/>
      <c r="AM120" s="89"/>
      <c r="AN120" s="89"/>
      <c r="AO120" s="4"/>
      <c r="AP120" s="4"/>
      <c r="BK120" s="4"/>
    </row>
    <row r="121" spans="1:63" s="4" customFormat="1" ht="39" customHeight="1" x14ac:dyDescent="0.3">
      <c r="A121" s="1337"/>
      <c r="B121" s="62"/>
      <c r="C121" s="640" t="s">
        <v>1052</v>
      </c>
      <c r="D121" s="640"/>
      <c r="E121" s="640"/>
      <c r="F121" s="640"/>
      <c r="G121" s="640"/>
      <c r="H121" s="640" t="s">
        <v>1548</v>
      </c>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221"/>
      <c r="AE121" s="1341"/>
      <c r="AF121" s="1339"/>
      <c r="AG121" s="1340"/>
      <c r="AH121" s="1345"/>
      <c r="AI121" s="1343"/>
      <c r="AJ121" s="1344"/>
      <c r="AK121" s="5"/>
      <c r="AL121" s="5"/>
      <c r="AM121" s="89"/>
      <c r="AN121" s="89"/>
      <c r="AQ121" s="5"/>
      <c r="AR121" s="5"/>
      <c r="AS121" s="5"/>
      <c r="AT121" s="5"/>
      <c r="AU121" s="5"/>
      <c r="AV121" s="5"/>
      <c r="AW121" s="5"/>
      <c r="AX121" s="5"/>
      <c r="AY121" s="5"/>
      <c r="AZ121" s="5"/>
      <c r="BA121" s="5"/>
      <c r="BB121" s="5"/>
      <c r="BC121" s="5"/>
      <c r="BD121" s="5"/>
      <c r="BE121" s="5"/>
      <c r="BF121" s="5"/>
      <c r="BG121" s="5"/>
      <c r="BH121" s="5"/>
      <c r="BI121" s="5"/>
      <c r="BJ121" s="5"/>
      <c r="BK121" s="5"/>
    </row>
    <row r="122" spans="1:63" s="5" customFormat="1" ht="18" customHeight="1" x14ac:dyDescent="0.3">
      <c r="A122" s="1337"/>
      <c r="B122" s="62"/>
      <c r="C122" s="630" t="s">
        <v>1054</v>
      </c>
      <c r="D122" s="984"/>
      <c r="E122" s="984"/>
      <c r="F122" s="984"/>
      <c r="G122" s="984"/>
      <c r="H122" s="630" t="s">
        <v>1059</v>
      </c>
      <c r="I122" s="630"/>
      <c r="J122" s="630"/>
      <c r="K122" s="630"/>
      <c r="L122" s="630"/>
      <c r="M122" s="630"/>
      <c r="N122" s="630"/>
      <c r="O122" s="630"/>
      <c r="P122" s="630"/>
      <c r="Q122" s="630"/>
      <c r="R122" s="630"/>
      <c r="S122" s="630"/>
      <c r="T122" s="630"/>
      <c r="U122" s="630"/>
      <c r="V122" s="630"/>
      <c r="W122" s="630"/>
      <c r="X122" s="630"/>
      <c r="Y122" s="630"/>
      <c r="Z122" s="630"/>
      <c r="AA122" s="630"/>
      <c r="AB122" s="630"/>
      <c r="AC122" s="630"/>
      <c r="AD122" s="221"/>
      <c r="AE122" s="1341"/>
      <c r="AF122" s="1339"/>
      <c r="AG122" s="1340"/>
      <c r="AH122" s="1345"/>
      <c r="AI122" s="1343"/>
      <c r="AJ122" s="1344"/>
      <c r="AL122" s="2"/>
      <c r="AM122" s="2"/>
      <c r="AN122" s="4"/>
      <c r="AQ122" s="4"/>
      <c r="AR122" s="4"/>
      <c r="AS122" s="4"/>
      <c r="AT122" s="4"/>
      <c r="AU122" s="4"/>
      <c r="AV122" s="4"/>
      <c r="AW122" s="4"/>
      <c r="AX122" s="4"/>
      <c r="AY122" s="4"/>
      <c r="AZ122" s="4"/>
      <c r="BA122" s="4"/>
      <c r="BB122" s="4"/>
      <c r="BC122" s="4"/>
      <c r="BD122" s="4"/>
      <c r="BE122" s="4"/>
      <c r="BF122" s="4"/>
      <c r="BG122" s="4"/>
      <c r="BH122" s="4"/>
      <c r="BI122" s="4"/>
      <c r="BJ122" s="4"/>
    </row>
    <row r="123" spans="1:63" s="5" customFormat="1" ht="24.75" customHeight="1" x14ac:dyDescent="0.3">
      <c r="A123" s="1337"/>
      <c r="B123" s="62"/>
      <c r="C123" s="630" t="s">
        <v>401</v>
      </c>
      <c r="D123" s="984"/>
      <c r="E123" s="984"/>
      <c r="F123" s="984"/>
      <c r="G123" s="984"/>
      <c r="H123" s="985" t="s">
        <v>1060</v>
      </c>
      <c r="I123" s="985"/>
      <c r="J123" s="985"/>
      <c r="K123" s="985"/>
      <c r="L123" s="985"/>
      <c r="M123" s="985"/>
      <c r="N123" s="985"/>
      <c r="O123" s="985"/>
      <c r="P123" s="985"/>
      <c r="Q123" s="985"/>
      <c r="R123" s="985"/>
      <c r="S123" s="985"/>
      <c r="T123" s="985"/>
      <c r="U123" s="985"/>
      <c r="V123" s="985"/>
      <c r="W123" s="985"/>
      <c r="X123" s="985"/>
      <c r="Y123" s="985"/>
      <c r="Z123" s="985"/>
      <c r="AA123" s="985"/>
      <c r="AB123" s="985"/>
      <c r="AC123" s="985"/>
      <c r="AD123" s="221"/>
      <c r="AE123" s="1341"/>
      <c r="AF123" s="1339"/>
      <c r="AG123" s="1340"/>
      <c r="AH123" s="1345"/>
      <c r="AI123" s="1343"/>
      <c r="AJ123" s="1344"/>
      <c r="AK123" s="4"/>
      <c r="AM123" s="89"/>
      <c r="AN123" s="89"/>
      <c r="BK123" s="4"/>
    </row>
    <row r="124" spans="1:63" s="4" customFormat="1" ht="23.25" customHeight="1" x14ac:dyDescent="0.3">
      <c r="A124" s="15" t="s">
        <v>123</v>
      </c>
      <c r="B124" s="986" t="s">
        <v>1009</v>
      </c>
      <c r="C124" s="986"/>
      <c r="D124" s="986"/>
      <c r="E124" s="986"/>
      <c r="F124" s="986"/>
      <c r="G124" s="986"/>
      <c r="H124" s="986"/>
      <c r="I124" s="986"/>
      <c r="J124" s="986"/>
      <c r="K124" s="986"/>
      <c r="L124" s="986"/>
      <c r="M124" s="987"/>
      <c r="N124" s="63"/>
      <c r="O124" s="988"/>
      <c r="P124" s="989"/>
      <c r="Q124" s="989"/>
      <c r="R124" s="989"/>
      <c r="S124" s="989"/>
      <c r="T124" s="989"/>
      <c r="U124" s="989"/>
      <c r="V124" s="989"/>
      <c r="W124" s="989"/>
      <c r="X124" s="989"/>
      <c r="Y124" s="989"/>
      <c r="Z124" s="989"/>
      <c r="AA124" s="989"/>
      <c r="AB124" s="989"/>
      <c r="AC124" s="989"/>
      <c r="AD124" s="989"/>
      <c r="AE124" s="989"/>
      <c r="AF124" s="989"/>
      <c r="AG124" s="989"/>
      <c r="AH124" s="989"/>
      <c r="AI124" s="989"/>
      <c r="AJ124" s="990"/>
      <c r="AL124" s="5"/>
      <c r="AM124" s="89"/>
      <c r="AN124" s="89"/>
      <c r="AQ124" s="5"/>
      <c r="AR124" s="5"/>
      <c r="AS124" s="5"/>
      <c r="AT124" s="5"/>
      <c r="AU124" s="5"/>
      <c r="AV124" s="5"/>
      <c r="AW124" s="5"/>
      <c r="AX124" s="5"/>
      <c r="AY124" s="5"/>
      <c r="AZ124" s="5"/>
      <c r="BA124" s="5"/>
      <c r="BB124" s="5"/>
      <c r="BC124" s="5"/>
      <c r="BD124" s="5"/>
      <c r="BE124" s="5"/>
      <c r="BF124" s="5"/>
      <c r="BG124" s="5"/>
      <c r="BH124" s="5"/>
      <c r="BI124" s="5"/>
      <c r="BJ124" s="5"/>
    </row>
    <row r="125" spans="1:63" s="4" customFormat="1" ht="42" customHeight="1" x14ac:dyDescent="0.3">
      <c r="A125" s="22"/>
      <c r="B125" s="991" t="s">
        <v>1564</v>
      </c>
      <c r="C125" s="992"/>
      <c r="D125" s="992"/>
      <c r="E125" s="992"/>
      <c r="F125" s="992"/>
      <c r="G125" s="992"/>
      <c r="H125" s="992"/>
      <c r="I125" s="992"/>
      <c r="J125" s="992"/>
      <c r="K125" s="992"/>
      <c r="L125" s="992"/>
      <c r="M125" s="992"/>
      <c r="N125" s="992"/>
      <c r="O125" s="142" t="s">
        <v>1391</v>
      </c>
      <c r="P125" s="993" t="s">
        <v>32</v>
      </c>
      <c r="Q125" s="993"/>
      <c r="R125" s="993"/>
      <c r="S125" s="993"/>
      <c r="T125" s="993"/>
      <c r="U125" s="993"/>
      <c r="V125" s="993"/>
      <c r="W125" s="993"/>
      <c r="X125" s="993"/>
      <c r="Y125" s="993"/>
      <c r="Z125" s="993"/>
      <c r="AA125" s="993"/>
      <c r="AB125" s="993"/>
      <c r="AC125" s="993"/>
      <c r="AD125" s="994"/>
      <c r="AE125" s="230" t="str">
        <f>IF(リスト規制項目確認表!BA9&gt;0,"■","□")</f>
        <v>□</v>
      </c>
      <c r="AF125" s="817" t="s">
        <v>124</v>
      </c>
      <c r="AG125" s="995"/>
      <c r="AH125" s="230" t="str">
        <f>IF(リスト規制項目確認表!AY9&gt;0,"■","□")</f>
        <v>□</v>
      </c>
      <c r="AI125" s="996" t="s">
        <v>15</v>
      </c>
      <c r="AJ125" s="997"/>
    </row>
    <row r="126" spans="1:63" s="4" customFormat="1" ht="21.75" customHeight="1" x14ac:dyDescent="0.3">
      <c r="A126" s="23"/>
      <c r="B126" s="1251"/>
      <c r="C126" s="998" t="s">
        <v>1370</v>
      </c>
      <c r="D126" s="999"/>
      <c r="E126" s="999"/>
      <c r="F126" s="999"/>
      <c r="G126" s="999"/>
      <c r="H126" s="999"/>
      <c r="I126" s="999"/>
      <c r="J126" s="999"/>
      <c r="K126" s="999"/>
      <c r="L126" s="999"/>
      <c r="M126" s="999"/>
      <c r="N126" s="999"/>
      <c r="O126" s="999"/>
      <c r="P126" s="999"/>
      <c r="Q126" s="999"/>
      <c r="R126" s="999"/>
      <c r="S126" s="999"/>
      <c r="T126" s="999"/>
      <c r="U126" s="999"/>
      <c r="V126" s="999"/>
      <c r="W126" s="999"/>
      <c r="X126" s="999"/>
      <c r="Y126" s="999"/>
      <c r="Z126" s="999"/>
      <c r="AA126" s="999"/>
      <c r="AB126" s="999"/>
      <c r="AC126" s="999"/>
      <c r="AD126" s="1000"/>
      <c r="AE126" s="1253" t="s">
        <v>608</v>
      </c>
      <c r="AF126" s="998"/>
      <c r="AG126" s="998"/>
      <c r="AH126" s="1257" t="s">
        <v>1527</v>
      </c>
      <c r="AI126" s="999"/>
      <c r="AJ126" s="1258"/>
    </row>
    <row r="127" spans="1:63" s="4" customFormat="1" ht="66" customHeight="1" x14ac:dyDescent="0.3">
      <c r="A127" s="23"/>
      <c r="B127" s="1252"/>
      <c r="C127" s="999" t="s">
        <v>1597</v>
      </c>
      <c r="D127" s="983"/>
      <c r="E127" s="983"/>
      <c r="F127" s="983"/>
      <c r="G127" s="983"/>
      <c r="H127" s="983"/>
      <c r="I127" s="983"/>
      <c r="J127" s="983"/>
      <c r="K127" s="983"/>
      <c r="L127" s="983"/>
      <c r="M127" s="983"/>
      <c r="N127" s="983"/>
      <c r="O127" s="983"/>
      <c r="P127" s="983"/>
      <c r="Q127" s="983"/>
      <c r="R127" s="983"/>
      <c r="S127" s="983"/>
      <c r="T127" s="983"/>
      <c r="U127" s="983"/>
      <c r="V127" s="983"/>
      <c r="W127" s="983"/>
      <c r="X127" s="983"/>
      <c r="Y127" s="983"/>
      <c r="Z127" s="983"/>
      <c r="AA127" s="983"/>
      <c r="AB127" s="983"/>
      <c r="AC127" s="983"/>
      <c r="AD127" s="1001"/>
      <c r="AE127" s="1254"/>
      <c r="AF127" s="998"/>
      <c r="AG127" s="998"/>
      <c r="AH127" s="1257"/>
      <c r="AI127" s="999"/>
      <c r="AJ127" s="1258"/>
    </row>
    <row r="128" spans="1:63" s="4" customFormat="1" ht="35.25" customHeight="1" x14ac:dyDescent="0.3">
      <c r="A128" s="23"/>
      <c r="B128" s="1002"/>
      <c r="C128" s="1003"/>
      <c r="D128" s="1004" t="s">
        <v>49</v>
      </c>
      <c r="E128" s="1005"/>
      <c r="F128" s="1005"/>
      <c r="G128" s="1005"/>
      <c r="H128" s="1005"/>
      <c r="I128" s="1005"/>
      <c r="J128" s="1005"/>
      <c r="K128" s="1005"/>
      <c r="L128" s="1005"/>
      <c r="M128" s="1005"/>
      <c r="N128" s="1005"/>
      <c r="O128" s="107"/>
      <c r="P128" s="1006" t="s">
        <v>1371</v>
      </c>
      <c r="Q128" s="1005"/>
      <c r="R128" s="1005"/>
      <c r="S128" s="1005"/>
      <c r="T128" s="1005"/>
      <c r="U128" s="1005"/>
      <c r="V128" s="1005"/>
      <c r="W128" s="1005"/>
      <c r="X128" s="1005"/>
      <c r="Y128" s="1005"/>
      <c r="Z128" s="1005"/>
      <c r="AA128" s="1005"/>
      <c r="AB128" s="1005"/>
      <c r="AC128" s="1005"/>
      <c r="AD128" s="1007"/>
      <c r="AE128" s="1255"/>
      <c r="AF128" s="1256"/>
      <c r="AG128" s="1256"/>
      <c r="AH128" s="1156"/>
      <c r="AI128" s="1157"/>
      <c r="AJ128" s="1259"/>
    </row>
    <row r="129" spans="1:63" s="4" customFormat="1" ht="26.25" customHeight="1" x14ac:dyDescent="0.3">
      <c r="A129" s="23"/>
      <c r="B129" s="1260" t="s">
        <v>1051</v>
      </c>
      <c r="C129" s="1008" t="s">
        <v>1495</v>
      </c>
      <c r="D129" s="1009"/>
      <c r="E129" s="1009"/>
      <c r="F129" s="1009"/>
      <c r="G129" s="1009"/>
      <c r="H129" s="1009"/>
      <c r="I129" s="1009"/>
      <c r="J129" s="1009"/>
      <c r="K129" s="1009"/>
      <c r="L129" s="1009"/>
      <c r="M129" s="1009"/>
      <c r="N129" s="1009"/>
      <c r="O129" s="1009"/>
      <c r="P129" s="1009"/>
      <c r="Q129" s="1009"/>
      <c r="R129" s="1009"/>
      <c r="S129" s="1009"/>
      <c r="T129" s="1009"/>
      <c r="U129" s="1009"/>
      <c r="V129" s="1009"/>
      <c r="W129" s="1009"/>
      <c r="X129" s="1009"/>
      <c r="Y129" s="173" t="s">
        <v>5</v>
      </c>
      <c r="Z129" s="1010" t="s">
        <v>124</v>
      </c>
      <c r="AA129" s="1011"/>
      <c r="AB129" s="209" t="s">
        <v>5</v>
      </c>
      <c r="AC129" s="1012" t="s">
        <v>15</v>
      </c>
      <c r="AD129" s="1013"/>
      <c r="AE129" s="1257" t="s">
        <v>1522</v>
      </c>
      <c r="AF129" s="643"/>
      <c r="AG129" s="643"/>
      <c r="AH129" s="643"/>
      <c r="AI129" s="643"/>
      <c r="AJ129" s="1262"/>
    </row>
    <row r="130" spans="1:63" s="4" customFormat="1" ht="59.25" customHeight="1" x14ac:dyDescent="0.3">
      <c r="A130" s="23"/>
      <c r="B130" s="1260"/>
      <c r="C130" s="84"/>
      <c r="D130" s="1014" t="s">
        <v>1484</v>
      </c>
      <c r="E130" s="1015"/>
      <c r="F130" s="1015"/>
      <c r="G130" s="1015"/>
      <c r="H130" s="1015"/>
      <c r="I130" s="1015"/>
      <c r="J130" s="1015"/>
      <c r="K130" s="1015"/>
      <c r="L130" s="1015"/>
      <c r="M130" s="1015"/>
      <c r="N130" s="1015"/>
      <c r="O130" s="1015"/>
      <c r="P130" s="1015"/>
      <c r="Q130" s="1015"/>
      <c r="R130" s="1015"/>
      <c r="S130" s="1015"/>
      <c r="T130" s="1015"/>
      <c r="U130" s="1015"/>
      <c r="V130" s="1015"/>
      <c r="W130" s="1015"/>
      <c r="X130" s="1015"/>
      <c r="Y130" s="174"/>
      <c r="Z130" s="186"/>
      <c r="AA130" s="199"/>
      <c r="AB130" s="210"/>
      <c r="AC130" s="186"/>
      <c r="AD130" s="199"/>
      <c r="AE130" s="1252"/>
      <c r="AF130" s="643"/>
      <c r="AG130" s="643"/>
      <c r="AH130" s="643"/>
      <c r="AI130" s="643"/>
      <c r="AJ130" s="1262"/>
      <c r="AK130"/>
      <c r="BK130"/>
    </row>
    <row r="131" spans="1:63" ht="57" customHeight="1" x14ac:dyDescent="0.3">
      <c r="A131" s="23"/>
      <c r="B131" s="1260"/>
      <c r="C131" s="85" t="s">
        <v>216</v>
      </c>
      <c r="D131" s="1016" t="s">
        <v>1549</v>
      </c>
      <c r="E131" s="1017"/>
      <c r="F131" s="1017"/>
      <c r="G131" s="1017"/>
      <c r="H131" s="1017"/>
      <c r="I131" s="1017"/>
      <c r="J131" s="1017"/>
      <c r="K131" s="1017"/>
      <c r="L131" s="1017"/>
      <c r="M131" s="1017"/>
      <c r="N131" s="1017"/>
      <c r="O131" s="1017"/>
      <c r="P131" s="1017"/>
      <c r="Q131" s="1017"/>
      <c r="R131" s="1017"/>
      <c r="S131" s="1017"/>
      <c r="T131" s="1017"/>
      <c r="U131" s="1017"/>
      <c r="V131" s="1017"/>
      <c r="W131" s="1017"/>
      <c r="X131" s="1017"/>
      <c r="Y131" s="1017"/>
      <c r="Z131" s="1017"/>
      <c r="AA131" s="1017"/>
      <c r="AB131" s="1017"/>
      <c r="AC131" s="1017"/>
      <c r="AD131" s="1018"/>
      <c r="AE131" s="1252"/>
      <c r="AF131" s="643"/>
      <c r="AG131" s="643"/>
      <c r="AH131" s="643"/>
      <c r="AI131" s="643"/>
      <c r="AJ131" s="1262"/>
      <c r="AL131" s="4"/>
      <c r="AM131" s="4"/>
      <c r="AN131" s="4"/>
      <c r="AO131" s="5"/>
      <c r="AP131" s="5"/>
      <c r="AQ131" s="4"/>
      <c r="AR131" s="4"/>
      <c r="AS131" s="4"/>
      <c r="AT131" s="4"/>
      <c r="AU131" s="4"/>
      <c r="AV131" s="4"/>
      <c r="AW131" s="4"/>
      <c r="AX131" s="4"/>
      <c r="AY131" s="4"/>
      <c r="AZ131" s="4"/>
      <c r="BA131" s="4"/>
      <c r="BB131" s="4"/>
      <c r="BC131" s="4"/>
      <c r="BD131" s="4"/>
      <c r="BE131" s="4"/>
      <c r="BF131" s="4"/>
      <c r="BG131" s="4"/>
      <c r="BH131" s="4"/>
      <c r="BI131" s="4"/>
      <c r="BJ131" s="4"/>
    </row>
    <row r="132" spans="1:63" ht="165" customHeight="1" x14ac:dyDescent="0.3">
      <c r="A132" s="24"/>
      <c r="B132" s="1261"/>
      <c r="C132" s="1019" t="s">
        <v>1293</v>
      </c>
      <c r="D132" s="1020"/>
      <c r="E132" s="1020"/>
      <c r="F132" s="1020"/>
      <c r="G132" s="1020"/>
      <c r="H132" s="1020"/>
      <c r="I132" s="1020"/>
      <c r="J132" s="1020"/>
      <c r="K132" s="1020"/>
      <c r="L132" s="1020"/>
      <c r="M132" s="1020"/>
      <c r="N132" s="1020"/>
      <c r="O132" s="1020"/>
      <c r="P132" s="1020"/>
      <c r="Q132" s="1020"/>
      <c r="R132" s="1020"/>
      <c r="S132" s="1020"/>
      <c r="T132" s="1020"/>
      <c r="U132" s="1020"/>
      <c r="V132" s="1020"/>
      <c r="W132" s="1020"/>
      <c r="X132" s="1020"/>
      <c r="Y132" s="1020"/>
      <c r="Z132" s="1020"/>
      <c r="AA132" s="1020"/>
      <c r="AB132" s="1020"/>
      <c r="AC132" s="1020"/>
      <c r="AD132" s="1021"/>
      <c r="AE132" s="1263"/>
      <c r="AF132" s="1264"/>
      <c r="AG132" s="1264"/>
      <c r="AH132" s="1264"/>
      <c r="AI132" s="1264"/>
      <c r="AJ132" s="1265"/>
      <c r="AK132"/>
    </row>
    <row r="133" spans="1:63" ht="24" customHeight="1" x14ac:dyDescent="0.3">
      <c r="A133" s="25"/>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M133" s="2">
        <f>IF(T138="□",IF(T140="□","□",T140),T138)</f>
        <v>0</v>
      </c>
    </row>
    <row r="134" spans="1:63" ht="24" customHeight="1" x14ac:dyDescent="0.3">
      <c r="A134" s="809" t="s">
        <v>687</v>
      </c>
      <c r="B134" s="1022"/>
      <c r="C134" s="1022"/>
      <c r="D134" s="1022"/>
      <c r="E134" s="1022"/>
      <c r="F134" s="1022"/>
      <c r="G134" s="1022"/>
      <c r="H134" s="1022"/>
      <c r="I134" s="1022"/>
      <c r="J134" s="1022"/>
      <c r="K134" s="1022"/>
      <c r="L134" s="1022"/>
      <c r="M134" s="1022"/>
      <c r="N134" s="1022"/>
      <c r="O134" s="1022"/>
      <c r="P134" s="1022"/>
      <c r="Q134" s="1022"/>
      <c r="R134" s="1023" t="s">
        <v>1387</v>
      </c>
      <c r="S134" s="1024"/>
      <c r="T134" s="1024"/>
      <c r="U134" s="1024"/>
      <c r="V134" s="1024"/>
      <c r="W134" s="1024"/>
      <c r="X134" s="1024"/>
      <c r="Y134" s="1024"/>
      <c r="Z134" s="1024"/>
      <c r="AA134" s="1024"/>
      <c r="AB134" s="1024"/>
      <c r="AC134" s="1024"/>
      <c r="AD134" s="1024"/>
      <c r="AE134" s="1024"/>
      <c r="AF134" s="1024"/>
      <c r="AG134" s="1024"/>
      <c r="AH134" s="1024"/>
      <c r="AI134" s="1024"/>
      <c r="AJ134" s="1024"/>
      <c r="AK134"/>
      <c r="AL134" s="3"/>
      <c r="AN134" s="3"/>
      <c r="AP134" s="3"/>
      <c r="AQ134" s="3"/>
    </row>
    <row r="135" spans="1:63" ht="24" customHeight="1" x14ac:dyDescent="0.3">
      <c r="A135" s="26" t="s">
        <v>19</v>
      </c>
      <c r="B135" s="1025" t="s">
        <v>1374</v>
      </c>
      <c r="C135" s="1025"/>
      <c r="D135" s="1025"/>
      <c r="E135" s="1025"/>
      <c r="F135" s="1025"/>
      <c r="G135" s="1025"/>
      <c r="H135" s="1025"/>
      <c r="I135" s="1025"/>
      <c r="J135" s="1025"/>
      <c r="K135" s="1025"/>
      <c r="L135" s="1025"/>
      <c r="M135" s="134" t="s">
        <v>1391</v>
      </c>
      <c r="N135" s="1026" t="s">
        <v>813</v>
      </c>
      <c r="O135" s="1026"/>
      <c r="P135" s="1026"/>
      <c r="Q135" s="1026"/>
      <c r="R135" s="1026"/>
      <c r="S135" s="1026"/>
      <c r="T135" s="1026"/>
      <c r="U135" s="1026"/>
      <c r="V135" s="1026"/>
      <c r="W135" s="1026"/>
      <c r="X135" s="1026"/>
      <c r="Y135" s="1026"/>
      <c r="Z135" s="1026"/>
      <c r="AA135" s="1026"/>
      <c r="AB135" s="1026"/>
      <c r="AC135" s="1026"/>
      <c r="AD135" s="1026"/>
      <c r="AE135" s="1026"/>
      <c r="AF135" s="1026"/>
      <c r="AG135" s="1026"/>
      <c r="AH135" s="1026"/>
      <c r="AI135" s="1026"/>
      <c r="AJ135" s="1027"/>
      <c r="AK135"/>
    </row>
    <row r="136" spans="1:63" ht="24" customHeight="1" x14ac:dyDescent="0.3">
      <c r="A136" s="1346"/>
      <c r="B136" s="65" t="s">
        <v>204</v>
      </c>
      <c r="C136" s="1028" t="s">
        <v>750</v>
      </c>
      <c r="D136" s="1029"/>
      <c r="E136" s="1029"/>
      <c r="F136" s="1029"/>
      <c r="G136" s="1029"/>
      <c r="H136" s="1029"/>
      <c r="I136" s="1029"/>
      <c r="J136" s="1029"/>
      <c r="K136" s="1029"/>
      <c r="L136" s="1029"/>
      <c r="M136" s="1029"/>
      <c r="N136" s="1029"/>
      <c r="O136" s="1029"/>
      <c r="P136" s="1029"/>
      <c r="Q136" s="1029"/>
      <c r="R136" s="1029"/>
      <c r="S136" s="1029"/>
      <c r="T136" s="1029"/>
      <c r="U136" s="1029"/>
      <c r="V136" s="1029"/>
      <c r="W136" s="1029"/>
      <c r="X136" s="1029"/>
      <c r="Y136" s="1029"/>
      <c r="Z136" s="1029"/>
      <c r="AA136" s="1029"/>
      <c r="AB136" s="1029"/>
      <c r="AC136" s="1029"/>
      <c r="AD136" s="1029"/>
      <c r="AE136" s="139" t="str">
        <f>IF(AN140&gt;0,"■","□")</f>
        <v>□</v>
      </c>
      <c r="AF136" s="1030" t="s">
        <v>124</v>
      </c>
      <c r="AG136" s="1031"/>
      <c r="AH136" s="139" t="str">
        <f>IF(AE136="■","□","■")</f>
        <v>■</v>
      </c>
      <c r="AI136" s="1032" t="s">
        <v>15</v>
      </c>
      <c r="AJ136" s="1033"/>
      <c r="AK136"/>
      <c r="AL136" s="1043" t="s">
        <v>1092</v>
      </c>
      <c r="AM136" s="296" t="s">
        <v>204</v>
      </c>
      <c r="AN136" s="290">
        <f>IF(N139="■",1,0)</f>
        <v>0</v>
      </c>
      <c r="AO136" s="1036" t="s">
        <v>1388</v>
      </c>
      <c r="AP136" s="1036"/>
      <c r="AQ136" s="290">
        <f>IF(R139="□",1,0)</f>
        <v>0</v>
      </c>
      <c r="AR136" s="1036" t="s">
        <v>808</v>
      </c>
      <c r="AS136" s="1036"/>
    </row>
    <row r="137" spans="1:63" ht="24" customHeight="1" x14ac:dyDescent="0.3">
      <c r="A137" s="1346"/>
      <c r="B137" s="1266"/>
      <c r="C137" s="86" t="s">
        <v>130</v>
      </c>
      <c r="D137" s="645" t="s">
        <v>1523</v>
      </c>
      <c r="E137" s="731"/>
      <c r="F137" s="731"/>
      <c r="G137" s="731"/>
      <c r="H137" s="731"/>
      <c r="I137" s="731"/>
      <c r="J137" s="731"/>
      <c r="K137" s="731"/>
      <c r="L137" s="731"/>
      <c r="M137" s="731"/>
      <c r="N137" s="731"/>
      <c r="O137" s="731"/>
      <c r="P137" s="731"/>
      <c r="Q137" s="731"/>
      <c r="R137" s="731"/>
      <c r="S137" s="731"/>
      <c r="T137" s="731"/>
      <c r="U137" s="731"/>
      <c r="V137" s="731"/>
      <c r="W137" s="731"/>
      <c r="X137" s="731"/>
      <c r="Y137" s="731"/>
      <c r="Z137" s="731"/>
      <c r="AA137" s="731"/>
      <c r="AB137" s="731"/>
      <c r="AC137" s="731"/>
      <c r="AD137" s="731"/>
      <c r="AE137" s="1268" t="s">
        <v>1517</v>
      </c>
      <c r="AF137" s="1269"/>
      <c r="AG137" s="1270"/>
      <c r="AH137" s="1274"/>
      <c r="AI137" s="984"/>
      <c r="AJ137" s="1275"/>
      <c r="AK137"/>
      <c r="AL137" s="1043"/>
      <c r="AM137" s="296" t="s">
        <v>206</v>
      </c>
      <c r="AN137" s="290">
        <f>IF(N140="■",1,0)</f>
        <v>0</v>
      </c>
      <c r="AO137" s="1036" t="s">
        <v>1388</v>
      </c>
      <c r="AP137" s="1036"/>
      <c r="AQ137" s="290">
        <f>IF(R140="□",1,0)</f>
        <v>0</v>
      </c>
      <c r="AR137" s="1036" t="s">
        <v>808</v>
      </c>
      <c r="AS137" s="1036"/>
    </row>
    <row r="138" spans="1:63" ht="24" customHeight="1" x14ac:dyDescent="0.3">
      <c r="A138" s="1346"/>
      <c r="B138" s="1266"/>
      <c r="C138" s="87"/>
      <c r="D138" s="44" t="s">
        <v>1391</v>
      </c>
      <c r="E138" s="640" t="s">
        <v>1300</v>
      </c>
      <c r="F138" s="640"/>
      <c r="G138" s="640"/>
      <c r="H138" s="640"/>
      <c r="I138" s="640"/>
      <c r="J138" s="640"/>
      <c r="K138" s="640"/>
      <c r="L138" s="1279"/>
      <c r="M138" s="1037" t="s">
        <v>1480</v>
      </c>
      <c r="N138" s="1038"/>
      <c r="O138" s="1038"/>
      <c r="P138" s="1038"/>
      <c r="Q138" s="1038"/>
      <c r="R138" s="1038"/>
      <c r="S138" s="1038"/>
      <c r="T138" s="1038"/>
      <c r="U138" s="1039"/>
      <c r="V138" s="162"/>
      <c r="W138" s="1040" t="s">
        <v>102</v>
      </c>
      <c r="X138" s="1040"/>
      <c r="Y138" s="1040"/>
      <c r="Z138" s="1040"/>
      <c r="AA138" s="1040"/>
      <c r="AB138" s="1040"/>
      <c r="AC138" s="1040"/>
      <c r="AD138" s="1041"/>
      <c r="AE138" s="1268"/>
      <c r="AF138" s="1269"/>
      <c r="AG138" s="1270"/>
      <c r="AH138" s="1274"/>
      <c r="AI138" s="984"/>
      <c r="AJ138" s="1275"/>
      <c r="AK138"/>
      <c r="AL138" s="1282" t="s">
        <v>1485</v>
      </c>
      <c r="AM138" s="296" t="s">
        <v>204</v>
      </c>
      <c r="AN138" s="290">
        <f>IF(W139="■",1,0)</f>
        <v>0</v>
      </c>
      <c r="AO138" s="1036" t="s">
        <v>1388</v>
      </c>
      <c r="AP138" s="1036"/>
      <c r="AQ138" s="290">
        <f>IF(AA139="□",1,0)</f>
        <v>0</v>
      </c>
      <c r="AR138" s="1036" t="s">
        <v>808</v>
      </c>
      <c r="AS138" s="1036"/>
    </row>
    <row r="139" spans="1:63" ht="24" customHeight="1" x14ac:dyDescent="0.3">
      <c r="A139" s="1346"/>
      <c r="B139" s="1266"/>
      <c r="C139" s="87"/>
      <c r="D139" s="6"/>
      <c r="E139" s="640"/>
      <c r="F139" s="640"/>
      <c r="G139" s="640"/>
      <c r="H139" s="640"/>
      <c r="I139" s="640"/>
      <c r="J139" s="640"/>
      <c r="K139" s="640"/>
      <c r="L139" s="1279"/>
      <c r="M139" s="135" t="s">
        <v>204</v>
      </c>
      <c r="N139" s="138" t="str">
        <f>'おそれ貨物①1-2'!N23</f>
        <v>□</v>
      </c>
      <c r="O139" s="1034" t="s">
        <v>1388</v>
      </c>
      <c r="P139" s="1034"/>
      <c r="Q139" s="1035"/>
      <c r="R139" s="148" t="str">
        <f>'おそれ貨物①1-2'!R23</f>
        <v>■</v>
      </c>
      <c r="S139" s="1034" t="s">
        <v>808</v>
      </c>
      <c r="T139" s="1034"/>
      <c r="U139" s="1034"/>
      <c r="V139" s="135" t="s">
        <v>204</v>
      </c>
      <c r="W139" s="138" t="str">
        <f>'おそれ貨物①1-2'!W23</f>
        <v>□</v>
      </c>
      <c r="X139" s="1034" t="s">
        <v>1388</v>
      </c>
      <c r="Y139" s="1034"/>
      <c r="Z139" s="1035"/>
      <c r="AA139" s="148" t="str">
        <f>'おそれ貨物①1-2'!AA23</f>
        <v>■</v>
      </c>
      <c r="AB139" s="1034" t="s">
        <v>808</v>
      </c>
      <c r="AC139" s="1034"/>
      <c r="AD139" s="1034"/>
      <c r="AE139" s="1268"/>
      <c r="AF139" s="1269"/>
      <c r="AG139" s="1270"/>
      <c r="AH139" s="1274"/>
      <c r="AI139" s="984"/>
      <c r="AJ139" s="1275"/>
      <c r="AL139" s="1282"/>
      <c r="AM139" s="296" t="s">
        <v>206</v>
      </c>
      <c r="AN139" s="290">
        <f>IF(W140="■",1,0)</f>
        <v>0</v>
      </c>
      <c r="AO139" s="1036" t="s">
        <v>1388</v>
      </c>
      <c r="AP139" s="1036"/>
      <c r="AQ139" s="290">
        <f>IF(AA140="□",1,0)</f>
        <v>0</v>
      </c>
      <c r="AR139" s="1036" t="s">
        <v>808</v>
      </c>
      <c r="AS139" s="1036"/>
    </row>
    <row r="140" spans="1:63" ht="24" customHeight="1" x14ac:dyDescent="0.3">
      <c r="A140" s="1346"/>
      <c r="B140" s="1267"/>
      <c r="C140" s="87"/>
      <c r="D140" s="44"/>
      <c r="E140" s="1280"/>
      <c r="F140" s="1280"/>
      <c r="G140" s="1280"/>
      <c r="H140" s="1280"/>
      <c r="I140" s="1280"/>
      <c r="J140" s="1280"/>
      <c r="K140" s="1280"/>
      <c r="L140" s="1281"/>
      <c r="M140" s="135" t="s">
        <v>206</v>
      </c>
      <c r="N140" s="138" t="str">
        <f>'おそれ貨物①1-2'!N24</f>
        <v>□</v>
      </c>
      <c r="O140" s="1034" t="s">
        <v>1388</v>
      </c>
      <c r="P140" s="1034"/>
      <c r="Q140" s="1035"/>
      <c r="R140" s="148" t="str">
        <f>'おそれ貨物①1-2'!R24</f>
        <v>■</v>
      </c>
      <c r="S140" s="1034" t="s">
        <v>808</v>
      </c>
      <c r="T140" s="1034"/>
      <c r="U140" s="1034"/>
      <c r="V140" s="135" t="s">
        <v>206</v>
      </c>
      <c r="W140" s="138" t="str">
        <f>'おそれ貨物①1-2'!W24</f>
        <v>□</v>
      </c>
      <c r="X140" s="1034" t="s">
        <v>1388</v>
      </c>
      <c r="Y140" s="1034"/>
      <c r="Z140" s="1035"/>
      <c r="AA140" s="148" t="str">
        <f>'おそれ貨物①1-2'!AA24</f>
        <v>■</v>
      </c>
      <c r="AB140" s="1034" t="s">
        <v>808</v>
      </c>
      <c r="AC140" s="1034"/>
      <c r="AD140" s="1034"/>
      <c r="AE140" s="1271"/>
      <c r="AF140" s="1272"/>
      <c r="AG140" s="1273"/>
      <c r="AH140" s="1276"/>
      <c r="AI140" s="1277"/>
      <c r="AJ140" s="1278"/>
      <c r="AL140" s="289"/>
      <c r="AM140" s="290"/>
      <c r="AN140" s="290">
        <f>SUM(AN136:AN139)</f>
        <v>0</v>
      </c>
      <c r="AO140" s="290"/>
      <c r="AP140" s="290"/>
      <c r="AQ140" s="290">
        <f>SUM(AQ136:AQ139)</f>
        <v>0</v>
      </c>
      <c r="AR140" s="290"/>
      <c r="AS140" s="290"/>
    </row>
    <row r="141" spans="1:63" ht="36" customHeight="1" x14ac:dyDescent="0.3">
      <c r="A141" s="1346"/>
      <c r="B141" s="65" t="s">
        <v>206</v>
      </c>
      <c r="C141" s="1028" t="s">
        <v>1486</v>
      </c>
      <c r="D141" s="1029"/>
      <c r="E141" s="1029"/>
      <c r="F141" s="1029"/>
      <c r="G141" s="1029"/>
      <c r="H141" s="1029"/>
      <c r="I141" s="1029"/>
      <c r="J141" s="1029"/>
      <c r="K141" s="1029"/>
      <c r="L141" s="1029"/>
      <c r="M141" s="1029"/>
      <c r="N141" s="1029"/>
      <c r="O141" s="1029"/>
      <c r="P141" s="1029"/>
      <c r="Q141" s="1029"/>
      <c r="R141" s="1029"/>
      <c r="S141" s="1029"/>
      <c r="T141" s="1029"/>
      <c r="U141" s="1029"/>
      <c r="V141" s="1029"/>
      <c r="W141" s="1029"/>
      <c r="X141" s="1029"/>
      <c r="Y141" s="1029"/>
      <c r="Z141" s="1029"/>
      <c r="AA141" s="1029"/>
      <c r="AB141" s="1029"/>
      <c r="AC141" s="1029"/>
      <c r="AD141" s="1029"/>
      <c r="AE141" s="139" t="str">
        <f>IF(AN145&gt;0,"■","□")</f>
        <v>□</v>
      </c>
      <c r="AF141" s="1042" t="s">
        <v>124</v>
      </c>
      <c r="AG141" s="1011"/>
      <c r="AH141" s="139" t="str">
        <f>IF(AE141="■","□","■")</f>
        <v>■</v>
      </c>
      <c r="AI141" s="996" t="s">
        <v>15</v>
      </c>
      <c r="AJ141" s="997"/>
      <c r="AL141" s="1043" t="s">
        <v>1092</v>
      </c>
      <c r="AM141" s="296" t="s">
        <v>204</v>
      </c>
      <c r="AN141" s="290">
        <f>IF(N144="■",1,0)</f>
        <v>0</v>
      </c>
      <c r="AO141" s="1036" t="s">
        <v>1388</v>
      </c>
      <c r="AP141" s="1036"/>
      <c r="AQ141" s="290">
        <f>IF(R144="□",1,0)</f>
        <v>0</v>
      </c>
      <c r="AR141" s="1036" t="s">
        <v>808</v>
      </c>
      <c r="AS141" s="1036"/>
    </row>
    <row r="142" spans="1:63" ht="33" customHeight="1" x14ac:dyDescent="0.3">
      <c r="A142" s="1346"/>
      <c r="B142" s="1266"/>
      <c r="C142" s="86" t="s">
        <v>629</v>
      </c>
      <c r="D142" s="645" t="s">
        <v>137</v>
      </c>
      <c r="E142" s="731"/>
      <c r="F142" s="731"/>
      <c r="G142" s="731"/>
      <c r="H142" s="731"/>
      <c r="I142" s="731"/>
      <c r="J142" s="731"/>
      <c r="K142" s="731"/>
      <c r="L142" s="731"/>
      <c r="M142" s="731"/>
      <c r="N142" s="731"/>
      <c r="O142" s="731"/>
      <c r="P142" s="731"/>
      <c r="Q142" s="731"/>
      <c r="R142" s="731"/>
      <c r="S142" s="731"/>
      <c r="T142" s="731"/>
      <c r="U142" s="731"/>
      <c r="V142" s="731"/>
      <c r="W142" s="731"/>
      <c r="X142" s="731"/>
      <c r="Y142" s="731"/>
      <c r="Z142" s="731"/>
      <c r="AA142" s="731"/>
      <c r="AB142" s="731"/>
      <c r="AC142" s="731"/>
      <c r="AD142" s="731"/>
      <c r="AE142" s="1268" t="s">
        <v>1517</v>
      </c>
      <c r="AF142" s="1269"/>
      <c r="AG142" s="1270"/>
      <c r="AH142" s="1274"/>
      <c r="AI142" s="984"/>
      <c r="AJ142" s="1275"/>
      <c r="AL142" s="1043"/>
      <c r="AM142" s="296" t="s">
        <v>206</v>
      </c>
      <c r="AN142" s="290">
        <f>IF(N145="■",1,0)</f>
        <v>0</v>
      </c>
      <c r="AO142" s="1036" t="s">
        <v>1388</v>
      </c>
      <c r="AP142" s="1036"/>
      <c r="AQ142" s="290">
        <f>IF(R145="□",1,0)</f>
        <v>0</v>
      </c>
      <c r="AR142" s="1036" t="s">
        <v>808</v>
      </c>
      <c r="AS142" s="1036"/>
    </row>
    <row r="143" spans="1:63" ht="24" customHeight="1" x14ac:dyDescent="0.3">
      <c r="A143" s="1346"/>
      <c r="B143" s="1290"/>
      <c r="C143" s="87"/>
      <c r="D143" s="44" t="s">
        <v>1391</v>
      </c>
      <c r="E143" s="640" t="s">
        <v>704</v>
      </c>
      <c r="F143" s="640"/>
      <c r="G143" s="640"/>
      <c r="H143" s="640"/>
      <c r="I143" s="640"/>
      <c r="J143" s="640"/>
      <c r="K143" s="640"/>
      <c r="L143" s="1279"/>
      <c r="M143" s="1037" t="s">
        <v>1480</v>
      </c>
      <c r="N143" s="1038"/>
      <c r="O143" s="1038"/>
      <c r="P143" s="1038"/>
      <c r="Q143" s="1038"/>
      <c r="R143" s="1038"/>
      <c r="S143" s="1038"/>
      <c r="T143" s="1038"/>
      <c r="U143" s="1039"/>
      <c r="V143" s="162"/>
      <c r="W143" s="1040" t="s">
        <v>102</v>
      </c>
      <c r="X143" s="1040"/>
      <c r="Y143" s="1040"/>
      <c r="Z143" s="1040"/>
      <c r="AA143" s="1040"/>
      <c r="AB143" s="1040"/>
      <c r="AC143" s="1040"/>
      <c r="AD143" s="1041"/>
      <c r="AE143" s="1268"/>
      <c r="AF143" s="1269"/>
      <c r="AG143" s="1270"/>
      <c r="AH143" s="1274"/>
      <c r="AI143" s="984"/>
      <c r="AJ143" s="1275"/>
      <c r="AL143" s="1282" t="s">
        <v>1485</v>
      </c>
      <c r="AM143" s="296" t="s">
        <v>204</v>
      </c>
      <c r="AN143" s="290">
        <f>IF(W144="■",1,0)</f>
        <v>0</v>
      </c>
      <c r="AO143" s="1036" t="s">
        <v>1388</v>
      </c>
      <c r="AP143" s="1036"/>
      <c r="AQ143" s="290">
        <f>IF(AA144="□",1,0)</f>
        <v>0</v>
      </c>
      <c r="AR143" s="1036" t="s">
        <v>808</v>
      </c>
      <c r="AS143" s="1036"/>
    </row>
    <row r="144" spans="1:63" ht="24" customHeight="1" x14ac:dyDescent="0.3">
      <c r="A144" s="1346"/>
      <c r="B144" s="1290"/>
      <c r="C144" s="87"/>
      <c r="D144" s="6"/>
      <c r="E144" s="640"/>
      <c r="F144" s="640"/>
      <c r="G144" s="640"/>
      <c r="H144" s="640"/>
      <c r="I144" s="640"/>
      <c r="J144" s="640"/>
      <c r="K144" s="640"/>
      <c r="L144" s="1279"/>
      <c r="M144" s="135" t="s">
        <v>204</v>
      </c>
      <c r="N144" s="138" t="str">
        <f>'おそれ貨物②1-2'!P20</f>
        <v>□</v>
      </c>
      <c r="O144" s="1034" t="s">
        <v>1388</v>
      </c>
      <c r="P144" s="1034"/>
      <c r="Q144" s="1035"/>
      <c r="R144" s="148" t="str">
        <f>'おそれ貨物②1-2'!T20</f>
        <v>■</v>
      </c>
      <c r="S144" s="1034" t="s">
        <v>808</v>
      </c>
      <c r="T144" s="1034"/>
      <c r="U144" s="1034"/>
      <c r="V144" s="135" t="s">
        <v>204</v>
      </c>
      <c r="W144" s="138" t="str">
        <f>'おそれ貨物②1-2'!Y20</f>
        <v>□</v>
      </c>
      <c r="X144" s="1034" t="s">
        <v>1388</v>
      </c>
      <c r="Y144" s="1034"/>
      <c r="Z144" s="1035"/>
      <c r="AA144" s="148" t="str">
        <f>'おそれ貨物②1-2'!AC20</f>
        <v>■</v>
      </c>
      <c r="AB144" s="1034" t="s">
        <v>808</v>
      </c>
      <c r="AC144" s="1034"/>
      <c r="AD144" s="1034"/>
      <c r="AE144" s="1268"/>
      <c r="AF144" s="1269"/>
      <c r="AG144" s="1270"/>
      <c r="AH144" s="1274"/>
      <c r="AI144" s="984"/>
      <c r="AJ144" s="1275"/>
      <c r="AL144" s="1282"/>
      <c r="AM144" s="296" t="s">
        <v>206</v>
      </c>
      <c r="AN144" s="290">
        <f>IF(W145="■",1,0)</f>
        <v>0</v>
      </c>
      <c r="AO144" s="1036" t="s">
        <v>1388</v>
      </c>
      <c r="AP144" s="1036"/>
      <c r="AQ144" s="290">
        <f>IF(AA145="□",1,0)</f>
        <v>0</v>
      </c>
      <c r="AR144" s="1036" t="s">
        <v>808</v>
      </c>
      <c r="AS144" s="1036"/>
    </row>
    <row r="145" spans="1:45" ht="24" customHeight="1" x14ac:dyDescent="0.3">
      <c r="A145" s="1347"/>
      <c r="B145" s="1291"/>
      <c r="C145" s="87"/>
      <c r="D145" s="6"/>
      <c r="E145" s="1295"/>
      <c r="F145" s="1295"/>
      <c r="G145" s="1295"/>
      <c r="H145" s="1295"/>
      <c r="I145" s="1295"/>
      <c r="J145" s="1295"/>
      <c r="K145" s="1295"/>
      <c r="L145" s="1296"/>
      <c r="M145" s="136" t="s">
        <v>206</v>
      </c>
      <c r="N145" s="139" t="str">
        <f>'おそれ貨物②1-2'!P21</f>
        <v>□</v>
      </c>
      <c r="O145" s="1044" t="s">
        <v>1388</v>
      </c>
      <c r="P145" s="1044"/>
      <c r="Q145" s="1045"/>
      <c r="R145" s="149" t="str">
        <f>'おそれ貨物②1-2'!T21</f>
        <v>■</v>
      </c>
      <c r="S145" s="1044" t="s">
        <v>808</v>
      </c>
      <c r="T145" s="1044"/>
      <c r="U145" s="1044"/>
      <c r="V145" s="136" t="s">
        <v>206</v>
      </c>
      <c r="W145" s="139" t="str">
        <f>'おそれ貨物②1-2'!Y21</f>
        <v>□</v>
      </c>
      <c r="X145" s="1044" t="s">
        <v>1388</v>
      </c>
      <c r="Y145" s="1044"/>
      <c r="Z145" s="1045"/>
      <c r="AA145" s="149" t="str">
        <f>'おそれ貨物②1-2'!AC21</f>
        <v>■</v>
      </c>
      <c r="AB145" s="1044" t="s">
        <v>808</v>
      </c>
      <c r="AC145" s="1044"/>
      <c r="AD145" s="1044"/>
      <c r="AE145" s="1271"/>
      <c r="AF145" s="1272"/>
      <c r="AG145" s="1273"/>
      <c r="AH145" s="1292"/>
      <c r="AI145" s="1293"/>
      <c r="AJ145" s="1294"/>
      <c r="AL145" s="289"/>
      <c r="AM145" s="290"/>
      <c r="AN145" s="290">
        <f>SUM(AN141:AN144)</f>
        <v>0</v>
      </c>
      <c r="AO145" s="290"/>
      <c r="AP145" s="290"/>
      <c r="AQ145" s="290">
        <f>SUM(AQ141:AQ144)</f>
        <v>0</v>
      </c>
      <c r="AR145" s="290"/>
      <c r="AS145" s="290"/>
    </row>
    <row r="146" spans="1:45" ht="24" customHeight="1" x14ac:dyDescent="0.3">
      <c r="A146" s="27" t="s">
        <v>123</v>
      </c>
      <c r="B146" s="1046" t="s">
        <v>1373</v>
      </c>
      <c r="C146" s="1046"/>
      <c r="D146" s="1046"/>
      <c r="E146" s="1046"/>
      <c r="F146" s="1046"/>
      <c r="G146" s="1046"/>
      <c r="H146" s="1046"/>
      <c r="I146" s="1046"/>
      <c r="J146" s="1046"/>
      <c r="K146" s="1046"/>
      <c r="L146" s="1046"/>
      <c r="M146" s="1046"/>
      <c r="N146" s="140"/>
      <c r="O146" s="143" t="s">
        <v>1391</v>
      </c>
      <c r="P146" s="1047" t="s">
        <v>1394</v>
      </c>
      <c r="Q146" s="1048"/>
      <c r="R146" s="1048"/>
      <c r="S146" s="1048"/>
      <c r="T146" s="1048"/>
      <c r="U146" s="1048"/>
      <c r="V146" s="1048"/>
      <c r="W146" s="1048"/>
      <c r="X146" s="1048"/>
      <c r="Y146" s="1048"/>
      <c r="Z146" s="1048"/>
      <c r="AA146" s="1048"/>
      <c r="AB146" s="1048"/>
      <c r="AC146" s="1048"/>
      <c r="AD146" s="1048"/>
      <c r="AE146" s="1048"/>
      <c r="AF146" s="1048"/>
      <c r="AG146" s="1048"/>
      <c r="AH146" s="1049"/>
      <c r="AI146" s="1049"/>
      <c r="AJ146" s="1050"/>
      <c r="AL146" s="1"/>
    </row>
    <row r="147" spans="1:45" ht="36.75" customHeight="1" x14ac:dyDescent="0.3">
      <c r="A147" s="1297"/>
      <c r="B147" s="65" t="s">
        <v>204</v>
      </c>
      <c r="C147" s="1051" t="s">
        <v>1487</v>
      </c>
      <c r="D147" s="1052"/>
      <c r="E147" s="1052"/>
      <c r="F147" s="1052"/>
      <c r="G147" s="1052"/>
      <c r="H147" s="1052"/>
      <c r="I147" s="1052"/>
      <c r="J147" s="1052"/>
      <c r="K147" s="1052"/>
      <c r="L147" s="1052"/>
      <c r="M147" s="1052"/>
      <c r="N147" s="1052"/>
      <c r="O147" s="1052"/>
      <c r="P147" s="1052"/>
      <c r="Q147" s="1052"/>
      <c r="R147" s="1052"/>
      <c r="S147" s="1052"/>
      <c r="T147" s="1052"/>
      <c r="U147" s="1052"/>
      <c r="V147" s="1052"/>
      <c r="W147" s="1052"/>
      <c r="X147" s="1052"/>
      <c r="Y147" s="1052"/>
      <c r="Z147" s="1052"/>
      <c r="AA147" s="1052"/>
      <c r="AB147" s="1052"/>
      <c r="AC147" s="1052"/>
      <c r="AD147" s="1053"/>
      <c r="AE147" s="139" t="str">
        <f>IF(AN151&gt;0,"■","□")</f>
        <v>□</v>
      </c>
      <c r="AF147" s="234" t="s">
        <v>124</v>
      </c>
      <c r="AG147" s="198"/>
      <c r="AH147" s="139" t="str">
        <f>IF(AE147="■","□","■")</f>
        <v>■</v>
      </c>
      <c r="AI147" s="996" t="s">
        <v>15</v>
      </c>
      <c r="AJ147" s="997"/>
      <c r="AL147" s="1043" t="s">
        <v>1092</v>
      </c>
      <c r="AM147" s="296" t="s">
        <v>204</v>
      </c>
      <c r="AN147" s="290">
        <f>IF(N150="■",1,0)</f>
        <v>0</v>
      </c>
      <c r="AO147" s="1036" t="s">
        <v>1388</v>
      </c>
      <c r="AP147" s="1036"/>
      <c r="AQ147" s="290">
        <f>IF(R150="□",1,0)</f>
        <v>0</v>
      </c>
      <c r="AR147" s="1036" t="s">
        <v>808</v>
      </c>
      <c r="AS147" s="1036"/>
    </row>
    <row r="148" spans="1:45" ht="35.25" customHeight="1" x14ac:dyDescent="0.3">
      <c r="A148" s="1297"/>
      <c r="B148" s="1266"/>
      <c r="C148" s="86" t="s">
        <v>629</v>
      </c>
      <c r="D148" s="1054" t="s">
        <v>1598</v>
      </c>
      <c r="E148" s="908"/>
      <c r="F148" s="908"/>
      <c r="G148" s="908"/>
      <c r="H148" s="908"/>
      <c r="I148" s="908"/>
      <c r="J148" s="908"/>
      <c r="K148" s="908"/>
      <c r="L148" s="908"/>
      <c r="M148" s="908"/>
      <c r="N148" s="908"/>
      <c r="O148" s="908"/>
      <c r="P148" s="908"/>
      <c r="Q148" s="908"/>
      <c r="R148" s="908"/>
      <c r="S148" s="908"/>
      <c r="T148" s="908"/>
      <c r="U148" s="908"/>
      <c r="V148" s="908"/>
      <c r="W148" s="908"/>
      <c r="X148" s="908"/>
      <c r="Y148" s="908"/>
      <c r="Z148" s="908"/>
      <c r="AA148" s="908"/>
      <c r="AB148" s="908"/>
      <c r="AC148" s="908"/>
      <c r="AD148" s="1055"/>
      <c r="AE148" s="1268" t="s">
        <v>1517</v>
      </c>
      <c r="AF148" s="1269"/>
      <c r="AG148" s="1269"/>
      <c r="AH148" s="1274"/>
      <c r="AI148" s="984"/>
      <c r="AJ148" s="1275"/>
      <c r="AL148" s="1043"/>
      <c r="AM148" s="296" t="s">
        <v>206</v>
      </c>
      <c r="AN148" s="290">
        <f>IF(N151="■",1,0)</f>
        <v>0</v>
      </c>
      <c r="AO148" s="1036" t="s">
        <v>1388</v>
      </c>
      <c r="AP148" s="1036"/>
      <c r="AQ148" s="290">
        <f>IF(R151="□",1,0)</f>
        <v>0</v>
      </c>
      <c r="AR148" s="1036" t="s">
        <v>808</v>
      </c>
      <c r="AS148" s="1036"/>
    </row>
    <row r="149" spans="1:45" ht="24.75" customHeight="1" x14ac:dyDescent="0.3">
      <c r="A149" s="1297"/>
      <c r="B149" s="1266"/>
      <c r="C149" s="1302"/>
      <c r="D149" s="95" t="s">
        <v>1391</v>
      </c>
      <c r="E149" s="996" t="s">
        <v>1550</v>
      </c>
      <c r="F149" s="996"/>
      <c r="G149" s="996"/>
      <c r="H149" s="996"/>
      <c r="I149" s="996"/>
      <c r="J149" s="996"/>
      <c r="K149" s="996"/>
      <c r="L149" s="1032"/>
      <c r="M149" s="1037" t="s">
        <v>1480</v>
      </c>
      <c r="N149" s="1038"/>
      <c r="O149" s="1038"/>
      <c r="P149" s="1038"/>
      <c r="Q149" s="1038"/>
      <c r="R149" s="1038"/>
      <c r="S149" s="1038"/>
      <c r="T149" s="1038"/>
      <c r="U149" s="1039"/>
      <c r="V149" s="162"/>
      <c r="W149" s="1040" t="s">
        <v>102</v>
      </c>
      <c r="X149" s="1040"/>
      <c r="Y149" s="1040"/>
      <c r="Z149" s="1040"/>
      <c r="AA149" s="1040"/>
      <c r="AB149" s="1040"/>
      <c r="AC149" s="1040"/>
      <c r="AD149" s="1041"/>
      <c r="AE149" s="1268"/>
      <c r="AF149" s="1269"/>
      <c r="AG149" s="1269"/>
      <c r="AH149" s="1274"/>
      <c r="AI149" s="984"/>
      <c r="AJ149" s="1275"/>
      <c r="AL149" s="1282" t="s">
        <v>1485</v>
      </c>
      <c r="AM149" s="296" t="s">
        <v>204</v>
      </c>
      <c r="AN149" s="290">
        <f>IF(W150="■",1,0)</f>
        <v>0</v>
      </c>
      <c r="AO149" s="1036" t="s">
        <v>1388</v>
      </c>
      <c r="AP149" s="1036"/>
      <c r="AQ149" s="290">
        <f>IF(AA150="□",1,0)</f>
        <v>0</v>
      </c>
      <c r="AR149" s="1036" t="s">
        <v>808</v>
      </c>
      <c r="AS149" s="1036"/>
    </row>
    <row r="150" spans="1:45" ht="21" customHeight="1" x14ac:dyDescent="0.3">
      <c r="A150" s="1297"/>
      <c r="B150" s="1266"/>
      <c r="C150" s="1302"/>
      <c r="D150" s="56"/>
      <c r="E150" s="640"/>
      <c r="F150" s="640"/>
      <c r="G150" s="640"/>
      <c r="H150" s="640"/>
      <c r="I150" s="640"/>
      <c r="J150" s="640"/>
      <c r="K150" s="640"/>
      <c r="L150" s="1279"/>
      <c r="M150" s="135" t="s">
        <v>204</v>
      </c>
      <c r="N150" s="138" t="str">
        <f>'16項(1)特定品目確認表1-2'!O29</f>
        <v>□</v>
      </c>
      <c r="O150" s="1034" t="s">
        <v>1388</v>
      </c>
      <c r="P150" s="1034"/>
      <c r="Q150" s="1035"/>
      <c r="R150" s="148" t="str">
        <f>'16項(1)特定品目確認表1-2'!S29</f>
        <v>■</v>
      </c>
      <c r="S150" s="1034" t="s">
        <v>808</v>
      </c>
      <c r="T150" s="1034"/>
      <c r="U150" s="1034"/>
      <c r="V150" s="135" t="s">
        <v>204</v>
      </c>
      <c r="W150" s="138" t="str">
        <f>'16項(1)特定品目確認表1-2'!X29</f>
        <v>□</v>
      </c>
      <c r="X150" s="1034" t="s">
        <v>1388</v>
      </c>
      <c r="Y150" s="1034"/>
      <c r="Z150" s="1035"/>
      <c r="AA150" s="148" t="str">
        <f>'16項(1)特定品目確認表1-2'!AB29</f>
        <v>■</v>
      </c>
      <c r="AB150" s="1034" t="s">
        <v>808</v>
      </c>
      <c r="AC150" s="1034"/>
      <c r="AD150" s="1035"/>
      <c r="AE150" s="1268"/>
      <c r="AF150" s="1269"/>
      <c r="AG150" s="1269"/>
      <c r="AH150" s="1274"/>
      <c r="AI150" s="984"/>
      <c r="AJ150" s="1275"/>
      <c r="AL150" s="1282"/>
      <c r="AM150" s="296" t="s">
        <v>206</v>
      </c>
      <c r="AN150" s="290">
        <f>IF(W151="■",1,0)</f>
        <v>0</v>
      </c>
      <c r="AO150" s="1036" t="s">
        <v>1388</v>
      </c>
      <c r="AP150" s="1036"/>
      <c r="AQ150" s="290">
        <f>IF(AA151="□",1,0)</f>
        <v>0</v>
      </c>
      <c r="AR150" s="1036" t="s">
        <v>808</v>
      </c>
      <c r="AS150" s="1036"/>
    </row>
    <row r="151" spans="1:45" ht="27.75" customHeight="1" x14ac:dyDescent="0.3">
      <c r="A151" s="1297"/>
      <c r="B151" s="1266"/>
      <c r="C151" s="1302"/>
      <c r="D151" s="56"/>
      <c r="E151" s="640"/>
      <c r="F151" s="640"/>
      <c r="G151" s="640"/>
      <c r="H151" s="640"/>
      <c r="I151" s="640"/>
      <c r="J151" s="640"/>
      <c r="K151" s="640"/>
      <c r="L151" s="1279"/>
      <c r="M151" s="135" t="s">
        <v>206</v>
      </c>
      <c r="N151" s="138" t="str">
        <f>'16項(1)特定品目確認表1-2'!O30</f>
        <v>□</v>
      </c>
      <c r="O151" s="1034" t="s">
        <v>1388</v>
      </c>
      <c r="P151" s="1034"/>
      <c r="Q151" s="1035"/>
      <c r="R151" s="148" t="str">
        <f>'16項(1)特定品目確認表1-2'!S30</f>
        <v>■</v>
      </c>
      <c r="S151" s="1034" t="s">
        <v>808</v>
      </c>
      <c r="T151" s="1034"/>
      <c r="U151" s="1034"/>
      <c r="V151" s="163" t="s">
        <v>206</v>
      </c>
      <c r="W151" s="138" t="str">
        <f>'16項(1)特定品目確認表1-2'!X30</f>
        <v>□</v>
      </c>
      <c r="X151" s="1056" t="s">
        <v>1388</v>
      </c>
      <c r="Y151" s="1056"/>
      <c r="Z151" s="1057"/>
      <c r="AA151" s="148" t="str">
        <f>'16項(1)特定品目確認表1-2'!AB30</f>
        <v>■</v>
      </c>
      <c r="AB151" s="1034" t="s">
        <v>808</v>
      </c>
      <c r="AC151" s="1034"/>
      <c r="AD151" s="1035"/>
      <c r="AE151" s="1268"/>
      <c r="AF151" s="1269"/>
      <c r="AG151" s="1269"/>
      <c r="AH151" s="1274"/>
      <c r="AI151" s="984"/>
      <c r="AJ151" s="1275"/>
      <c r="AL151" s="290"/>
      <c r="AM151" s="290"/>
      <c r="AN151" s="290">
        <f>AN148+AN150</f>
        <v>0</v>
      </c>
      <c r="AO151" s="290"/>
      <c r="AP151" s="290"/>
      <c r="AQ151" s="290">
        <f>SUM(AQ147:AQ150)</f>
        <v>0</v>
      </c>
      <c r="AR151" s="290"/>
      <c r="AS151" s="290"/>
    </row>
    <row r="152" spans="1:45" ht="24" customHeight="1" x14ac:dyDescent="0.3">
      <c r="A152" s="1298"/>
      <c r="B152" s="1299"/>
      <c r="C152" s="1303"/>
      <c r="D152" s="96" t="s">
        <v>1391</v>
      </c>
      <c r="E152" s="1058" t="s">
        <v>1524</v>
      </c>
      <c r="F152" s="1059"/>
      <c r="G152" s="1059"/>
      <c r="H152" s="1059"/>
      <c r="I152" s="1059"/>
      <c r="J152" s="1059"/>
      <c r="K152" s="1059"/>
      <c r="L152" s="1059"/>
      <c r="M152" s="1059"/>
      <c r="N152" s="1059"/>
      <c r="O152" s="1059"/>
      <c r="P152" s="1059"/>
      <c r="Q152" s="1060"/>
      <c r="R152" s="1061" t="s">
        <v>1150</v>
      </c>
      <c r="S152" s="1061"/>
      <c r="T152" s="1061"/>
      <c r="U152" s="1061"/>
      <c r="V152" s="1062" t="str">
        <f>IF('16項(1)特定品目確認表1-2'!AL30="","",'16項(1)特定品目確認表1-2'!AL30)</f>
        <v>記入不要</v>
      </c>
      <c r="W152" s="1062"/>
      <c r="X152" s="1062"/>
      <c r="Y152" s="1062"/>
      <c r="Z152" s="1062"/>
      <c r="AA152" s="1062"/>
      <c r="AB152" s="1062"/>
      <c r="AC152" s="1062"/>
      <c r="AD152" s="1063"/>
      <c r="AE152" s="1300"/>
      <c r="AF152" s="1301"/>
      <c r="AG152" s="1301"/>
      <c r="AH152" s="1292"/>
      <c r="AI152" s="1293"/>
      <c r="AJ152" s="1294"/>
    </row>
    <row r="153" spans="1:45" ht="24" customHeight="1" x14ac:dyDescent="0.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row>
    <row r="154" spans="1:45" ht="24" customHeight="1" x14ac:dyDescent="0.3">
      <c r="A154" s="1064" t="s">
        <v>1380</v>
      </c>
      <c r="B154" s="1064"/>
      <c r="C154" s="1064"/>
      <c r="D154" s="1064"/>
      <c r="E154" s="1064"/>
      <c r="F154" s="1064"/>
      <c r="G154" s="1064"/>
      <c r="H154" s="1064"/>
      <c r="I154" s="1064"/>
      <c r="J154" s="1064"/>
      <c r="K154" s="1064"/>
      <c r="L154" s="1064"/>
      <c r="M154" s="1064"/>
      <c r="N154" s="1064"/>
      <c r="O154" s="1064"/>
      <c r="P154" s="1064"/>
      <c r="Q154" s="1064"/>
      <c r="R154" s="1064"/>
      <c r="S154" s="1064"/>
      <c r="T154" s="1064"/>
      <c r="U154" s="1064"/>
      <c r="V154" s="1064"/>
      <c r="W154" s="1064"/>
      <c r="X154" s="1064"/>
      <c r="Y154" s="1064"/>
      <c r="Z154" s="1064"/>
      <c r="AA154" s="1064"/>
      <c r="AB154" s="1064"/>
      <c r="AC154" s="1064"/>
      <c r="AD154" s="1064"/>
      <c r="AE154" s="1064"/>
      <c r="AF154" s="1064"/>
      <c r="AG154" s="1064"/>
      <c r="AH154" s="1064"/>
      <c r="AI154" s="1064"/>
      <c r="AJ154" s="1064"/>
    </row>
    <row r="155" spans="1:45" ht="24" customHeight="1" x14ac:dyDescent="0.3">
      <c r="A155" s="1064" t="s">
        <v>231</v>
      </c>
      <c r="B155" s="1064"/>
      <c r="C155" s="1064"/>
      <c r="D155" s="1064"/>
      <c r="E155" s="1064"/>
      <c r="F155" s="1064"/>
      <c r="G155" s="1064"/>
      <c r="H155" s="1064"/>
      <c r="I155" s="1064"/>
      <c r="J155" s="1064"/>
      <c r="K155" s="1064"/>
      <c r="L155" s="1064"/>
      <c r="M155" s="1064"/>
      <c r="N155" s="1064"/>
      <c r="O155" s="1064"/>
      <c r="P155" s="1064"/>
      <c r="Q155" s="1064"/>
      <c r="R155" s="1064"/>
      <c r="S155" s="1064"/>
      <c r="T155" s="1064"/>
      <c r="U155" s="1064"/>
      <c r="V155" s="1064"/>
      <c r="W155" s="1064"/>
      <c r="X155" s="1064"/>
      <c r="Y155" s="1064"/>
      <c r="Z155" s="1064"/>
      <c r="AA155" s="1064"/>
      <c r="AB155" s="1064"/>
      <c r="AC155" s="1064"/>
      <c r="AD155" s="1064"/>
      <c r="AE155" s="1064"/>
      <c r="AF155" s="1064"/>
      <c r="AG155" s="1064"/>
      <c r="AH155" s="1064"/>
      <c r="AI155" s="1064"/>
      <c r="AJ155" s="1064"/>
    </row>
    <row r="156" spans="1:45" ht="24" customHeight="1" x14ac:dyDescent="0.3">
      <c r="A156" s="28"/>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row>
    <row r="157" spans="1:45" ht="30" customHeight="1" x14ac:dyDescent="0.3">
      <c r="A157" s="28"/>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row>
    <row r="158" spans="1:45" ht="30" customHeight="1" x14ac:dyDescent="0.3">
      <c r="A158" s="1087" t="s">
        <v>689</v>
      </c>
      <c r="B158" s="1088"/>
      <c r="C158" s="1088"/>
      <c r="D158" s="1088"/>
      <c r="E158" s="1088"/>
      <c r="F158" s="1088"/>
      <c r="G158" s="1088"/>
      <c r="H158" s="1088"/>
      <c r="I158" s="1088"/>
      <c r="J158" s="1088"/>
      <c r="K158" s="1088"/>
      <c r="L158" s="1088"/>
      <c r="M158" s="1088"/>
      <c r="N158" s="1088"/>
      <c r="O158" s="1088"/>
      <c r="P158" s="1088"/>
      <c r="Q158" s="1088"/>
      <c r="R158" s="1088"/>
      <c r="S158" s="1088"/>
      <c r="T158" s="1088"/>
      <c r="U158" s="1089" t="s">
        <v>221</v>
      </c>
      <c r="V158" s="1090"/>
      <c r="W158" s="1090"/>
      <c r="X158" s="1090"/>
      <c r="Y158" s="1091" t="s">
        <v>818</v>
      </c>
      <c r="Z158" s="1092"/>
      <c r="AA158" s="1092"/>
      <c r="AB158" s="1092"/>
      <c r="AC158" s="1092"/>
      <c r="AD158" s="1092"/>
      <c r="AE158" s="1092"/>
      <c r="AF158" s="1092"/>
      <c r="AG158" s="1092"/>
      <c r="AH158" s="1092"/>
      <c r="AI158" s="1093" t="s">
        <v>126</v>
      </c>
      <c r="AJ158" s="1094"/>
    </row>
    <row r="159" spans="1:45" ht="30" customHeight="1" x14ac:dyDescent="0.3">
      <c r="A159" s="29"/>
      <c r="B159" s="67"/>
      <c r="C159" s="67"/>
      <c r="D159" s="67"/>
      <c r="E159" s="108"/>
      <c r="F159" s="67"/>
      <c r="G159" s="67"/>
      <c r="H159" s="67"/>
      <c r="I159" s="108"/>
      <c r="J159" s="67"/>
      <c r="K159" s="67"/>
      <c r="L159" s="67"/>
      <c r="M159" s="108"/>
      <c r="N159" s="67"/>
      <c r="O159" s="67"/>
      <c r="P159" s="67"/>
      <c r="Q159" s="108"/>
      <c r="R159" s="67"/>
      <c r="S159" s="67"/>
      <c r="T159" s="153"/>
      <c r="U159" s="1095" t="s">
        <v>16</v>
      </c>
      <c r="V159" s="1096"/>
      <c r="W159" s="1096"/>
      <c r="X159" s="1097"/>
      <c r="Y159" s="1077" t="s">
        <v>33</v>
      </c>
      <c r="Z159" s="1098"/>
      <c r="AA159" s="1098"/>
      <c r="AB159" s="1098"/>
      <c r="AC159" s="1098" t="s">
        <v>246</v>
      </c>
      <c r="AD159" s="1098"/>
      <c r="AE159" s="1098"/>
      <c r="AF159" s="1098"/>
      <c r="AG159" s="1099" t="s">
        <v>690</v>
      </c>
      <c r="AH159" s="1100"/>
      <c r="AI159" s="1100"/>
      <c r="AJ159" s="1101"/>
    </row>
    <row r="160" spans="1:45" ht="24" customHeight="1" x14ac:dyDescent="0.3">
      <c r="A160" s="1102" t="s">
        <v>237</v>
      </c>
      <c r="B160" s="1103"/>
      <c r="C160" s="1103"/>
      <c r="D160" s="1103"/>
      <c r="E160" s="636"/>
      <c r="F160" s="637"/>
      <c r="G160" s="637"/>
      <c r="H160" s="637"/>
      <c r="I160" s="6" t="s">
        <v>50</v>
      </c>
      <c r="J160" s="1073"/>
      <c r="K160" s="637"/>
      <c r="L160" s="637"/>
      <c r="M160" s="637"/>
      <c r="N160" s="637"/>
      <c r="O160" s="637"/>
      <c r="P160" s="637"/>
      <c r="Q160" s="39"/>
      <c r="R160" s="39"/>
      <c r="S160" s="39"/>
      <c r="T160" s="154"/>
      <c r="U160" s="1104" t="s">
        <v>30</v>
      </c>
      <c r="V160" s="1105"/>
      <c r="W160" s="1105"/>
      <c r="X160" s="1106"/>
      <c r="Y160" s="1107" t="s">
        <v>30</v>
      </c>
      <c r="Z160" s="1107"/>
      <c r="AA160" s="1108"/>
      <c r="AB160" s="1108"/>
      <c r="AC160" s="1107" t="s">
        <v>30</v>
      </c>
      <c r="AD160" s="1107"/>
      <c r="AE160" s="1108"/>
      <c r="AF160" s="1108"/>
      <c r="AG160" s="1109" t="s">
        <v>30</v>
      </c>
      <c r="AH160" s="1110"/>
      <c r="AI160" s="1110"/>
      <c r="AJ160" s="1111"/>
    </row>
    <row r="161" spans="1:39" ht="24" customHeight="1" x14ac:dyDescent="0.3">
      <c r="A161" s="1102"/>
      <c r="B161" s="1103"/>
      <c r="C161" s="1103"/>
      <c r="D161" s="1103"/>
      <c r="E161" s="1103"/>
      <c r="F161" s="1103"/>
      <c r="G161" s="1103"/>
      <c r="H161" s="1103"/>
      <c r="I161" s="1103"/>
      <c r="J161" s="1103"/>
      <c r="K161" s="1103"/>
      <c r="L161" s="1103"/>
      <c r="M161" s="1103"/>
      <c r="N161" s="1103"/>
      <c r="O161" s="1103"/>
      <c r="P161" s="1103"/>
      <c r="Q161" s="38"/>
      <c r="R161" s="6"/>
      <c r="S161" s="38"/>
      <c r="T161" s="155"/>
      <c r="U161" s="1069" t="s">
        <v>800</v>
      </c>
      <c r="V161" s="1070"/>
      <c r="W161" s="1070"/>
      <c r="X161" s="1071"/>
      <c r="Y161" s="1077" t="s">
        <v>801</v>
      </c>
      <c r="Z161" s="1077"/>
      <c r="AA161" s="1078"/>
      <c r="AB161" s="1078"/>
      <c r="AC161" s="1077" t="s">
        <v>801</v>
      </c>
      <c r="AD161" s="1077"/>
      <c r="AE161" s="1078"/>
      <c r="AF161" s="1078"/>
      <c r="AG161" s="1079" t="s">
        <v>801</v>
      </c>
      <c r="AH161" s="1080"/>
      <c r="AI161" s="1080"/>
      <c r="AJ161" s="1081"/>
    </row>
    <row r="162" spans="1:39" ht="24" customHeight="1" x14ac:dyDescent="0.3">
      <c r="A162" s="31"/>
      <c r="B162" s="1305"/>
      <c r="C162" s="1305"/>
      <c r="D162" s="1305"/>
      <c r="E162" s="1305"/>
      <c r="F162" s="1305"/>
      <c r="G162" s="1305"/>
      <c r="H162" s="1305"/>
      <c r="I162" s="1305"/>
      <c r="J162" s="1305"/>
      <c r="K162" s="1305"/>
      <c r="L162" s="1305"/>
      <c r="M162" s="1305"/>
      <c r="N162" s="1305"/>
      <c r="O162" s="1305"/>
      <c r="P162" s="1305"/>
      <c r="Q162" s="38"/>
      <c r="R162" s="6"/>
      <c r="S162" s="38"/>
      <c r="T162" s="155"/>
      <c r="U162" s="1072"/>
      <c r="V162" s="1073"/>
      <c r="W162" s="1073"/>
      <c r="X162" s="1073"/>
      <c r="Y162" s="1077"/>
      <c r="Z162" s="1077"/>
      <c r="AA162" s="1078"/>
      <c r="AB162" s="1078"/>
      <c r="AC162" s="1077"/>
      <c r="AD162" s="1077"/>
      <c r="AE162" s="1078"/>
      <c r="AF162" s="1078"/>
      <c r="AG162" s="1073"/>
      <c r="AH162" s="1082"/>
      <c r="AI162" s="1082"/>
      <c r="AJ162" s="1083"/>
    </row>
    <row r="163" spans="1:39" ht="24" customHeight="1" x14ac:dyDescent="0.3">
      <c r="A163" s="31"/>
      <c r="B163" s="1306" t="s">
        <v>179</v>
      </c>
      <c r="C163" s="1306"/>
      <c r="D163" s="1306"/>
      <c r="E163" s="1306"/>
      <c r="F163" s="1306"/>
      <c r="G163" s="1306"/>
      <c r="H163" s="1306"/>
      <c r="I163" s="1306"/>
      <c r="J163" s="1306"/>
      <c r="K163" s="1306"/>
      <c r="L163" s="1306"/>
      <c r="M163" s="1306"/>
      <c r="N163" s="1306"/>
      <c r="O163" s="1306"/>
      <c r="P163" s="1306"/>
      <c r="Q163" s="38"/>
      <c r="R163" s="150"/>
      <c r="S163" s="6"/>
      <c r="T163" s="155"/>
      <c r="U163" s="1074"/>
      <c r="V163" s="1075"/>
      <c r="W163" s="1075"/>
      <c r="X163" s="1076"/>
      <c r="Y163" s="1077"/>
      <c r="Z163" s="1077"/>
      <c r="AA163" s="1078"/>
      <c r="AB163" s="1078"/>
      <c r="AC163" s="1077"/>
      <c r="AD163" s="1077"/>
      <c r="AE163" s="1078"/>
      <c r="AF163" s="1078"/>
      <c r="AG163" s="1084"/>
      <c r="AH163" s="1085"/>
      <c r="AI163" s="1085"/>
      <c r="AJ163" s="1086"/>
    </row>
    <row r="164" spans="1:39" ht="24" customHeight="1" x14ac:dyDescent="0.3">
      <c r="A164" s="30"/>
      <c r="B164" s="69"/>
      <c r="C164" s="1307"/>
      <c r="D164" s="1307"/>
      <c r="E164" s="1307"/>
      <c r="F164" s="1307"/>
      <c r="G164" s="1307"/>
      <c r="H164" s="1307"/>
      <c r="I164" s="1307"/>
      <c r="J164" s="1307"/>
      <c r="K164" s="1307"/>
      <c r="L164" s="1307"/>
      <c r="M164" s="1307"/>
      <c r="N164" s="1307"/>
      <c r="O164" s="1307"/>
      <c r="P164" s="10"/>
      <c r="Q164" s="38"/>
      <c r="R164" s="6"/>
      <c r="S164" s="6"/>
      <c r="T164" s="6"/>
      <c r="U164" s="6"/>
      <c r="V164" s="6"/>
      <c r="W164" s="6"/>
      <c r="X164" s="6"/>
      <c r="Y164" s="6"/>
      <c r="Z164" s="6"/>
      <c r="AA164" s="6"/>
      <c r="AB164" s="6"/>
      <c r="AC164" s="6"/>
      <c r="AD164" s="6"/>
      <c r="AE164" s="6"/>
      <c r="AF164" s="6"/>
      <c r="AG164" s="6"/>
      <c r="AH164" s="6"/>
      <c r="AI164" s="6"/>
      <c r="AJ164" s="270"/>
    </row>
    <row r="165" spans="1:39" ht="30" customHeight="1" x14ac:dyDescent="0.3">
      <c r="A165" s="30"/>
      <c r="B165" s="68"/>
      <c r="C165" s="68"/>
      <c r="D165" s="68"/>
      <c r="E165" s="68"/>
      <c r="F165" s="68"/>
      <c r="G165" s="68"/>
      <c r="H165" s="68"/>
      <c r="I165" s="68"/>
      <c r="J165" s="68"/>
      <c r="K165" s="68"/>
      <c r="L165" s="68"/>
      <c r="M165" s="68"/>
      <c r="N165" s="68"/>
      <c r="O165" s="68"/>
      <c r="P165" s="68"/>
      <c r="Q165" s="38"/>
      <c r="R165" s="6"/>
      <c r="S165" s="6"/>
      <c r="T165" s="6"/>
      <c r="U165" s="6"/>
      <c r="V165" s="6"/>
      <c r="W165" s="6"/>
      <c r="X165" s="6"/>
      <c r="Y165" s="1308"/>
      <c r="Z165" s="1309"/>
      <c r="AA165" s="1309"/>
      <c r="AB165" s="1309"/>
      <c r="AC165" s="1309"/>
      <c r="AD165" s="1309"/>
      <c r="AE165" s="1309"/>
      <c r="AF165" s="1309"/>
      <c r="AG165" s="1309"/>
      <c r="AH165" s="1309"/>
      <c r="AI165" s="1310"/>
      <c r="AJ165" s="270"/>
    </row>
    <row r="166" spans="1:39" ht="24" customHeight="1" x14ac:dyDescent="0.3">
      <c r="A166" s="1065" t="s">
        <v>243</v>
      </c>
      <c r="B166" s="636"/>
      <c r="C166" s="636"/>
      <c r="D166" s="636"/>
      <c r="E166" s="636"/>
      <c r="F166" s="636"/>
      <c r="G166" s="636"/>
      <c r="H166" s="636"/>
      <c r="I166" s="636"/>
      <c r="J166" s="636"/>
      <c r="K166" s="6"/>
      <c r="L166" s="636"/>
      <c r="M166" s="637"/>
      <c r="N166" s="637"/>
      <c r="O166" s="637"/>
      <c r="P166" s="637"/>
      <c r="Q166" s="637"/>
      <c r="R166" s="637"/>
      <c r="S166" s="637"/>
      <c r="T166" s="637"/>
      <c r="U166" s="637"/>
      <c r="V166" s="637"/>
      <c r="W166" s="637"/>
      <c r="X166" s="6"/>
      <c r="Y166" s="1066" t="s">
        <v>1398</v>
      </c>
      <c r="Z166" s="1067"/>
      <c r="AA166" s="1067"/>
      <c r="AB166" s="1067"/>
      <c r="AC166" s="1067"/>
      <c r="AD166" s="1067"/>
      <c r="AE166" s="1067"/>
      <c r="AF166" s="1067"/>
      <c r="AG166" s="1067"/>
      <c r="AH166" s="1067"/>
      <c r="AI166" s="1068"/>
      <c r="AJ166" s="270"/>
    </row>
    <row r="167" spans="1:39" ht="29.25" customHeight="1" x14ac:dyDescent="0.3">
      <c r="A167" s="33" t="s">
        <v>5</v>
      </c>
      <c r="B167" s="636" t="s">
        <v>169</v>
      </c>
      <c r="C167" s="636"/>
      <c r="D167" s="636"/>
      <c r="E167" s="636"/>
      <c r="F167" s="636"/>
      <c r="G167" s="636"/>
      <c r="H167" s="636"/>
      <c r="I167" s="636"/>
      <c r="J167" s="636"/>
      <c r="K167" s="636"/>
      <c r="L167" s="636"/>
      <c r="M167" s="636"/>
      <c r="N167" s="636"/>
      <c r="O167" s="636"/>
      <c r="P167" s="44" t="s">
        <v>1391</v>
      </c>
      <c r="Q167" s="637" t="s">
        <v>1399</v>
      </c>
      <c r="R167" s="637"/>
      <c r="S167" s="637"/>
      <c r="T167" s="637"/>
      <c r="U167" s="637"/>
      <c r="V167" s="637"/>
      <c r="W167" s="637"/>
      <c r="X167" s="6"/>
      <c r="Y167" s="175"/>
      <c r="Z167" s="187"/>
      <c r="AA167" s="187"/>
      <c r="AB167" s="187"/>
      <c r="AC167" s="187"/>
      <c r="AD167" s="187"/>
      <c r="AE167" s="187"/>
      <c r="AF167" s="187"/>
      <c r="AG167" s="187"/>
      <c r="AH167" s="187"/>
      <c r="AI167" s="249"/>
      <c r="AJ167" s="270"/>
    </row>
    <row r="168" spans="1:39" ht="33" customHeight="1" x14ac:dyDescent="0.3">
      <c r="A168" s="34" t="s">
        <v>5</v>
      </c>
      <c r="B168" s="1113" t="s">
        <v>1525</v>
      </c>
      <c r="C168" s="1114"/>
      <c r="D168" s="1114"/>
      <c r="E168" s="1114"/>
      <c r="F168" s="1114"/>
      <c r="G168" s="1114"/>
      <c r="H168" s="1114"/>
      <c r="I168" s="1114"/>
      <c r="J168" s="1114"/>
      <c r="K168" s="1114"/>
      <c r="L168" s="1114"/>
      <c r="M168" s="1114"/>
      <c r="N168" s="1114"/>
      <c r="O168" s="1114"/>
      <c r="P168" s="145" t="s">
        <v>1391</v>
      </c>
      <c r="Q168" s="731" t="s">
        <v>1399</v>
      </c>
      <c r="R168" s="637"/>
      <c r="S168" s="637"/>
      <c r="T168" s="637"/>
      <c r="U168" s="637"/>
      <c r="V168" s="637"/>
      <c r="W168" s="637"/>
      <c r="X168" s="6"/>
      <c r="Y168" s="176" t="s">
        <v>1137</v>
      </c>
      <c r="Z168" s="1348" t="s">
        <v>1210</v>
      </c>
      <c r="AA168" s="1348"/>
      <c r="AB168" s="1348"/>
      <c r="AC168" s="1348"/>
      <c r="AD168" s="1348"/>
      <c r="AE168" s="1348"/>
      <c r="AF168" s="1348"/>
      <c r="AG168" s="1348"/>
      <c r="AH168" s="1348"/>
      <c r="AI168" s="1349"/>
      <c r="AJ168" s="270"/>
    </row>
    <row r="169" spans="1:39" ht="24" customHeight="1" x14ac:dyDescent="0.3">
      <c r="A169" s="35"/>
      <c r="B169" s="70" t="s">
        <v>5</v>
      </c>
      <c r="C169" s="731" t="s">
        <v>1395</v>
      </c>
      <c r="D169" s="731"/>
      <c r="E169" s="731"/>
      <c r="F169" s="731"/>
      <c r="G169" s="731"/>
      <c r="H169" s="731"/>
      <c r="I169" s="731"/>
      <c r="J169" s="731"/>
      <c r="K169" s="731"/>
      <c r="L169" s="1350" t="s">
        <v>1497</v>
      </c>
      <c r="M169" s="1351" t="s">
        <v>1565</v>
      </c>
      <c r="N169" s="1351"/>
      <c r="O169" s="1351"/>
      <c r="P169" s="1351"/>
      <c r="Q169" s="1351"/>
      <c r="R169" s="1351"/>
      <c r="S169" s="1351"/>
      <c r="T169" s="1351"/>
      <c r="U169" s="1351"/>
      <c r="V169" s="1351"/>
      <c r="W169" s="1351"/>
      <c r="X169" s="169"/>
      <c r="Y169" s="177"/>
      <c r="Z169" s="1348"/>
      <c r="AA169" s="1348"/>
      <c r="AB169" s="1348"/>
      <c r="AC169" s="1348"/>
      <c r="AD169" s="1348"/>
      <c r="AE169" s="1348"/>
      <c r="AF169" s="1348"/>
      <c r="AG169" s="1348"/>
      <c r="AH169" s="1348"/>
      <c r="AI169" s="1349"/>
      <c r="AJ169" s="270"/>
    </row>
    <row r="170" spans="1:39" ht="24" customHeight="1" x14ac:dyDescent="0.3">
      <c r="A170" s="31"/>
      <c r="B170" s="70" t="s">
        <v>5</v>
      </c>
      <c r="C170" s="731" t="s">
        <v>1400</v>
      </c>
      <c r="D170" s="731"/>
      <c r="E170" s="731"/>
      <c r="F170" s="731"/>
      <c r="G170" s="731"/>
      <c r="H170" s="731"/>
      <c r="I170" s="731"/>
      <c r="J170" s="731"/>
      <c r="K170" s="731"/>
      <c r="L170" s="1350"/>
      <c r="M170" s="1351"/>
      <c r="N170" s="1351"/>
      <c r="O170" s="1351"/>
      <c r="P170" s="1351"/>
      <c r="Q170" s="1351"/>
      <c r="R170" s="1351"/>
      <c r="S170" s="1351"/>
      <c r="T170" s="1351"/>
      <c r="U170" s="1351"/>
      <c r="V170" s="1351"/>
      <c r="W170" s="1351"/>
      <c r="X170" s="170"/>
      <c r="Y170" s="178"/>
      <c r="Z170" s="188"/>
      <c r="AA170" s="188"/>
      <c r="AB170" s="188"/>
      <c r="AC170" s="188"/>
      <c r="AD170" s="188"/>
      <c r="AE170" s="188"/>
      <c r="AF170" s="188"/>
      <c r="AG170" s="188"/>
      <c r="AH170" s="188"/>
      <c r="AI170" s="250"/>
      <c r="AJ170" s="270"/>
    </row>
    <row r="171" spans="1:39" ht="24" customHeight="1" x14ac:dyDescent="0.3">
      <c r="A171" s="30"/>
      <c r="B171" s="70" t="s">
        <v>5</v>
      </c>
      <c r="C171" s="731" t="s">
        <v>1409</v>
      </c>
      <c r="D171" s="731"/>
      <c r="E171" s="731"/>
      <c r="F171" s="731"/>
      <c r="G171" s="731"/>
      <c r="H171" s="731"/>
      <c r="I171" s="731"/>
      <c r="J171" s="731"/>
      <c r="K171" s="731"/>
      <c r="L171" s="1350"/>
      <c r="M171" s="1351"/>
      <c r="N171" s="1351"/>
      <c r="O171" s="1351"/>
      <c r="P171" s="1351"/>
      <c r="Q171" s="1351"/>
      <c r="R171" s="1351"/>
      <c r="S171" s="1351"/>
      <c r="T171" s="1351"/>
      <c r="U171" s="1351"/>
      <c r="V171" s="1351"/>
      <c r="W171" s="1351"/>
      <c r="X171" s="170"/>
      <c r="Y171" s="1287" t="s">
        <v>1407</v>
      </c>
      <c r="Z171" s="1352" t="s">
        <v>1566</v>
      </c>
      <c r="AA171" s="1352"/>
      <c r="AB171" s="1352"/>
      <c r="AC171" s="1352"/>
      <c r="AD171" s="1352"/>
      <c r="AE171" s="1352"/>
      <c r="AF171" s="1352"/>
      <c r="AG171" s="1352"/>
      <c r="AH171" s="1352"/>
      <c r="AI171" s="1353"/>
      <c r="AJ171" s="270"/>
    </row>
    <row r="172" spans="1:39" ht="18.75" customHeight="1" x14ac:dyDescent="0.3">
      <c r="A172" s="30"/>
      <c r="B172" s="70" t="s">
        <v>5</v>
      </c>
      <c r="C172" s="731" t="s">
        <v>763</v>
      </c>
      <c r="D172" s="731"/>
      <c r="E172" s="731"/>
      <c r="F172" s="731"/>
      <c r="G172" s="731"/>
      <c r="H172" s="731"/>
      <c r="I172" s="731"/>
      <c r="J172" s="731"/>
      <c r="K172" s="731"/>
      <c r="L172" s="1350"/>
      <c r="M172" s="1351"/>
      <c r="N172" s="1351"/>
      <c r="O172" s="1351"/>
      <c r="P172" s="1351"/>
      <c r="Q172" s="1351"/>
      <c r="R172" s="1351"/>
      <c r="S172" s="1351"/>
      <c r="T172" s="1351"/>
      <c r="U172" s="1351"/>
      <c r="V172" s="1351"/>
      <c r="W172" s="1351"/>
      <c r="X172" s="170"/>
      <c r="Y172" s="1287"/>
      <c r="Z172" s="1352"/>
      <c r="AA172" s="1352"/>
      <c r="AB172" s="1352"/>
      <c r="AC172" s="1352"/>
      <c r="AD172" s="1352"/>
      <c r="AE172" s="1352"/>
      <c r="AF172" s="1352"/>
      <c r="AG172" s="1352"/>
      <c r="AH172" s="1352"/>
      <c r="AI172" s="1353"/>
      <c r="AJ172" s="270"/>
    </row>
    <row r="173" spans="1:39" ht="24" customHeight="1" x14ac:dyDescent="0.3">
      <c r="A173" s="30"/>
      <c r="B173" s="70" t="s">
        <v>5</v>
      </c>
      <c r="C173" s="731" t="s">
        <v>1397</v>
      </c>
      <c r="D173" s="731"/>
      <c r="E173" s="731"/>
      <c r="F173" s="731"/>
      <c r="G173" s="731"/>
      <c r="H173" s="731"/>
      <c r="I173" s="731"/>
      <c r="J173" s="731"/>
      <c r="K173" s="731"/>
      <c r="L173" s="1350"/>
      <c r="M173" s="1351"/>
      <c r="N173" s="1351"/>
      <c r="O173" s="1351"/>
      <c r="P173" s="1351"/>
      <c r="Q173" s="1351"/>
      <c r="R173" s="1351"/>
      <c r="S173" s="1351"/>
      <c r="T173" s="1351"/>
      <c r="U173" s="1351"/>
      <c r="V173" s="1351"/>
      <c r="W173" s="1351"/>
      <c r="X173" s="170"/>
      <c r="Y173" s="179"/>
      <c r="Z173" s="189"/>
      <c r="AA173" s="189"/>
      <c r="AB173" s="189"/>
      <c r="AC173" s="189"/>
      <c r="AD173" s="189"/>
      <c r="AE173" s="189"/>
      <c r="AF173" s="189"/>
      <c r="AG173" s="189"/>
      <c r="AH173" s="189"/>
      <c r="AI173" s="251"/>
      <c r="AJ173" s="270"/>
    </row>
    <row r="174" spans="1:39" ht="24" customHeight="1" x14ac:dyDescent="0.3">
      <c r="A174" s="30"/>
      <c r="B174" s="70" t="s">
        <v>5</v>
      </c>
      <c r="C174" s="731" t="s">
        <v>1496</v>
      </c>
      <c r="D174" s="731"/>
      <c r="E174" s="731"/>
      <c r="F174" s="731"/>
      <c r="G174" s="731"/>
      <c r="H174" s="731"/>
      <c r="I174" s="731"/>
      <c r="J174" s="731"/>
      <c r="K174" s="731"/>
      <c r="L174" s="731"/>
      <c r="M174" s="1351"/>
      <c r="N174" s="1351"/>
      <c r="O174" s="1351"/>
      <c r="P174" s="1351"/>
      <c r="Q174" s="1351"/>
      <c r="R174" s="1351"/>
      <c r="S174" s="1351"/>
      <c r="T174" s="1351"/>
      <c r="U174" s="1351"/>
      <c r="V174" s="1351"/>
      <c r="W174" s="1351"/>
      <c r="X174" s="6"/>
      <c r="Y174" s="1287" t="s">
        <v>1030</v>
      </c>
      <c r="Z174" s="1288" t="s">
        <v>247</v>
      </c>
      <c r="AA174" s="1288"/>
      <c r="AB174" s="1288"/>
      <c r="AC174" s="1288"/>
      <c r="AD174" s="1288"/>
      <c r="AE174" s="1288"/>
      <c r="AF174" s="1288"/>
      <c r="AG174" s="1288"/>
      <c r="AH174" s="1288"/>
      <c r="AI174" s="1289"/>
      <c r="AJ174" s="270"/>
      <c r="AM174" s="188"/>
    </row>
    <row r="175" spans="1:39" ht="24" customHeight="1" x14ac:dyDescent="0.3">
      <c r="A175" s="30"/>
      <c r="B175" s="6"/>
      <c r="C175" s="6"/>
      <c r="D175" s="74"/>
      <c r="E175" s="74"/>
      <c r="F175" s="74"/>
      <c r="G175" s="74"/>
      <c r="H175" s="74"/>
      <c r="I175" s="74"/>
      <c r="J175" s="74"/>
      <c r="K175" s="74"/>
      <c r="L175" s="74"/>
      <c r="M175" s="74"/>
      <c r="N175" s="74"/>
      <c r="O175" s="74"/>
      <c r="P175" s="38"/>
      <c r="Q175" s="38"/>
      <c r="R175" s="6"/>
      <c r="S175" s="6"/>
      <c r="T175" s="6"/>
      <c r="U175" s="6"/>
      <c r="V175" s="6"/>
      <c r="W175" s="6"/>
      <c r="X175" s="6"/>
      <c r="Y175" s="1287"/>
      <c r="Z175" s="1288"/>
      <c r="AA175" s="1288"/>
      <c r="AB175" s="1288"/>
      <c r="AC175" s="1288"/>
      <c r="AD175" s="1288"/>
      <c r="AE175" s="1288"/>
      <c r="AF175" s="1288"/>
      <c r="AG175" s="1288"/>
      <c r="AH175" s="1288"/>
      <c r="AI175" s="1289"/>
      <c r="AJ175" s="270"/>
    </row>
    <row r="176" spans="1:39" ht="24" customHeight="1" x14ac:dyDescent="0.3">
      <c r="A176" s="1304" t="s">
        <v>249</v>
      </c>
      <c r="B176" s="672"/>
      <c r="C176" s="672"/>
      <c r="D176" s="672"/>
      <c r="E176" s="672"/>
      <c r="F176" s="672"/>
      <c r="G176" s="672"/>
      <c r="H176" s="672"/>
      <c r="I176" s="672"/>
      <c r="J176" s="672"/>
      <c r="K176" s="6"/>
      <c r="L176" s="6"/>
      <c r="M176" s="6"/>
      <c r="N176" s="6"/>
      <c r="O176" s="6"/>
      <c r="P176" s="6"/>
      <c r="Q176" s="6"/>
      <c r="R176" s="6"/>
      <c r="S176" s="6"/>
      <c r="T176" s="6"/>
      <c r="U176" s="6"/>
      <c r="V176" s="6"/>
      <c r="W176" s="6"/>
      <c r="X176" s="6"/>
      <c r="Y176" s="179"/>
      <c r="Z176" s="189"/>
      <c r="AA176" s="189"/>
      <c r="AB176" s="189"/>
      <c r="AC176" s="189"/>
      <c r="AD176" s="189"/>
      <c r="AE176" s="189"/>
      <c r="AF176" s="189"/>
      <c r="AG176" s="189"/>
      <c r="AH176" s="189"/>
      <c r="AI176" s="251"/>
      <c r="AJ176" s="270"/>
    </row>
    <row r="177" spans="1:40" ht="24" customHeight="1" x14ac:dyDescent="0.3">
      <c r="A177" s="36" t="s">
        <v>19</v>
      </c>
      <c r="B177" s="7" t="s">
        <v>5</v>
      </c>
      <c r="C177" s="636" t="s">
        <v>1403</v>
      </c>
      <c r="D177" s="636"/>
      <c r="E177" s="636"/>
      <c r="F177" s="636"/>
      <c r="G177" s="636"/>
      <c r="H177" s="636"/>
      <c r="I177" s="636"/>
      <c r="J177" s="636"/>
      <c r="K177" s="636"/>
      <c r="L177" s="636"/>
      <c r="M177" s="636"/>
      <c r="N177" s="636"/>
      <c r="O177" s="636"/>
      <c r="P177" s="145" t="s">
        <v>1391</v>
      </c>
      <c r="Q177" s="952" t="s">
        <v>1404</v>
      </c>
      <c r="R177" s="952"/>
      <c r="S177" s="952"/>
      <c r="T177" s="952"/>
      <c r="U177" s="952"/>
      <c r="V177" s="952"/>
      <c r="W177" s="952"/>
      <c r="X177" s="6"/>
      <c r="Y177" s="1287" t="s">
        <v>1366</v>
      </c>
      <c r="Z177" s="1288" t="s">
        <v>1378</v>
      </c>
      <c r="AA177" s="1288"/>
      <c r="AB177" s="1288"/>
      <c r="AC177" s="1288"/>
      <c r="AD177" s="1288"/>
      <c r="AE177" s="1288"/>
      <c r="AF177" s="1288"/>
      <c r="AG177" s="1288"/>
      <c r="AH177" s="1288"/>
      <c r="AI177" s="1289"/>
      <c r="AJ177" s="270"/>
    </row>
    <row r="178" spans="1:40" ht="21" customHeight="1" x14ac:dyDescent="0.3">
      <c r="A178" s="32"/>
      <c r="B178" s="10"/>
      <c r="C178" s="70" t="s">
        <v>5</v>
      </c>
      <c r="D178" s="636" t="s">
        <v>1405</v>
      </c>
      <c r="E178" s="636"/>
      <c r="F178" s="636"/>
      <c r="G178" s="636"/>
      <c r="H178" s="636"/>
      <c r="I178" s="636"/>
      <c r="J178" s="636"/>
      <c r="K178" s="636"/>
      <c r="L178" s="636"/>
      <c r="M178" s="636"/>
      <c r="N178" s="636"/>
      <c r="O178" s="636"/>
      <c r="P178" s="38"/>
      <c r="Q178" s="952"/>
      <c r="R178" s="952"/>
      <c r="S178" s="952"/>
      <c r="T178" s="952"/>
      <c r="U178" s="952"/>
      <c r="V178" s="952"/>
      <c r="W178" s="952"/>
      <c r="X178" s="6"/>
      <c r="Y178" s="1287"/>
      <c r="Z178" s="1288"/>
      <c r="AA178" s="1288"/>
      <c r="AB178" s="1288"/>
      <c r="AC178" s="1288"/>
      <c r="AD178" s="1288"/>
      <c r="AE178" s="1288"/>
      <c r="AF178" s="1288"/>
      <c r="AG178" s="1288"/>
      <c r="AH178" s="1288"/>
      <c r="AI178" s="1289"/>
      <c r="AJ178" s="270"/>
    </row>
    <row r="179" spans="1:40" ht="21" customHeight="1" x14ac:dyDescent="0.3">
      <c r="A179" s="32"/>
      <c r="B179" s="28"/>
      <c r="C179" s="6"/>
      <c r="D179" s="38"/>
      <c r="E179" s="38"/>
      <c r="F179" s="38"/>
      <c r="G179" s="38"/>
      <c r="H179" s="38"/>
      <c r="I179" s="38"/>
      <c r="J179" s="38"/>
      <c r="K179" s="6"/>
      <c r="L179" s="100"/>
      <c r="M179" s="74"/>
      <c r="N179" s="74"/>
      <c r="O179" s="74"/>
      <c r="P179" s="74"/>
      <c r="Q179" s="952"/>
      <c r="R179" s="952"/>
      <c r="S179" s="952"/>
      <c r="T179" s="952"/>
      <c r="U179" s="952"/>
      <c r="V179" s="952"/>
      <c r="W179" s="952"/>
      <c r="X179" s="171"/>
      <c r="Y179" s="1287"/>
      <c r="Z179" s="1288"/>
      <c r="AA179" s="1288"/>
      <c r="AB179" s="1288"/>
      <c r="AC179" s="1288"/>
      <c r="AD179" s="1288"/>
      <c r="AE179" s="1288"/>
      <c r="AF179" s="1288"/>
      <c r="AG179" s="1288"/>
      <c r="AH179" s="1288"/>
      <c r="AI179" s="1289"/>
      <c r="AJ179" s="270"/>
    </row>
    <row r="180" spans="1:40" ht="21" customHeight="1" x14ac:dyDescent="0.3">
      <c r="A180" s="37" t="s">
        <v>123</v>
      </c>
      <c r="B180" s="7" t="s">
        <v>5</v>
      </c>
      <c r="C180" s="637" t="s">
        <v>403</v>
      </c>
      <c r="D180" s="671"/>
      <c r="E180" s="671"/>
      <c r="F180" s="671"/>
      <c r="G180" s="671"/>
      <c r="H180" s="671"/>
      <c r="I180" s="671"/>
      <c r="J180" s="671"/>
      <c r="K180" s="671"/>
      <c r="L180" s="671"/>
      <c r="M180" s="671"/>
      <c r="N180" s="671"/>
      <c r="O180" s="671"/>
      <c r="P180" s="145" t="s">
        <v>1391</v>
      </c>
      <c r="Q180" s="952" t="s">
        <v>1567</v>
      </c>
      <c r="R180" s="952"/>
      <c r="S180" s="952"/>
      <c r="T180" s="952"/>
      <c r="U180" s="952"/>
      <c r="V180" s="952"/>
      <c r="W180" s="952"/>
      <c r="X180" s="171"/>
      <c r="Y180" s="180"/>
      <c r="Z180" s="190"/>
      <c r="AA180" s="190"/>
      <c r="AB180" s="190"/>
      <c r="AC180" s="190"/>
      <c r="AD180" s="190"/>
      <c r="AE180" s="190"/>
      <c r="AF180" s="190"/>
      <c r="AG180" s="190"/>
      <c r="AH180" s="190"/>
      <c r="AI180" s="252"/>
      <c r="AJ180" s="270"/>
      <c r="AK180" s="274"/>
    </row>
    <row r="181" spans="1:40" ht="21" customHeight="1" x14ac:dyDescent="0.3">
      <c r="A181" s="32"/>
      <c r="B181" s="28"/>
      <c r="C181" s="70" t="s">
        <v>5</v>
      </c>
      <c r="D181" s="1112" t="s">
        <v>460</v>
      </c>
      <c r="E181" s="1112"/>
      <c r="F181" s="1112"/>
      <c r="G181" s="1112"/>
      <c r="H181" s="1112"/>
      <c r="I181" s="1112"/>
      <c r="J181" s="1112"/>
      <c r="K181" s="1112"/>
      <c r="L181" s="1112"/>
      <c r="M181" s="1112"/>
      <c r="N181" s="1112"/>
      <c r="O181" s="1112"/>
      <c r="P181" s="38"/>
      <c r="Q181" s="952"/>
      <c r="R181" s="952"/>
      <c r="S181" s="952"/>
      <c r="T181" s="952"/>
      <c r="U181" s="952"/>
      <c r="V181" s="952"/>
      <c r="W181" s="952"/>
      <c r="X181" s="6"/>
      <c r="Y181" s="1311" t="s">
        <v>1366</v>
      </c>
      <c r="Z181" s="1312" t="s">
        <v>1008</v>
      </c>
      <c r="AA181" s="1312"/>
      <c r="AB181" s="1312"/>
      <c r="AC181" s="1312"/>
      <c r="AD181" s="1312"/>
      <c r="AE181" s="1312"/>
      <c r="AF181" s="1312"/>
      <c r="AG181" s="1312"/>
      <c r="AH181" s="1312"/>
      <c r="AI181" s="1313"/>
      <c r="AJ181" s="270"/>
    </row>
    <row r="182" spans="1:40" ht="16.149999999999999" customHeight="1" x14ac:dyDescent="0.3">
      <c r="A182" s="32"/>
      <c r="B182" s="28"/>
      <c r="C182" s="70" t="s">
        <v>5</v>
      </c>
      <c r="D182" s="1112" t="s">
        <v>261</v>
      </c>
      <c r="E182" s="1112"/>
      <c r="F182" s="1112"/>
      <c r="G182" s="1112"/>
      <c r="H182" s="1112"/>
      <c r="I182" s="1112"/>
      <c r="J182" s="1112"/>
      <c r="K182" s="1112"/>
      <c r="L182" s="1112"/>
      <c r="M182" s="1112"/>
      <c r="N182" s="1112"/>
      <c r="O182" s="1112"/>
      <c r="P182" s="38"/>
      <c r="Q182" s="952"/>
      <c r="R182" s="952"/>
      <c r="S182" s="952"/>
      <c r="T182" s="952"/>
      <c r="U182" s="952"/>
      <c r="V182" s="952"/>
      <c r="W182" s="952"/>
      <c r="X182" s="157"/>
      <c r="Y182" s="1311"/>
      <c r="Z182" s="1312"/>
      <c r="AA182" s="1312"/>
      <c r="AB182" s="1312"/>
      <c r="AC182" s="1312"/>
      <c r="AD182" s="1312"/>
      <c r="AE182" s="1312"/>
      <c r="AF182" s="1312"/>
      <c r="AG182" s="1312"/>
      <c r="AH182" s="1312"/>
      <c r="AI182" s="1313"/>
      <c r="AJ182" s="270"/>
    </row>
    <row r="183" spans="1:40" ht="16.149999999999999" customHeight="1" x14ac:dyDescent="0.3">
      <c r="A183" s="32"/>
      <c r="B183" s="10"/>
      <c r="C183" s="70" t="s">
        <v>5</v>
      </c>
      <c r="D183" s="1112" t="s">
        <v>1200</v>
      </c>
      <c r="E183" s="1112"/>
      <c r="F183" s="1112"/>
      <c r="G183" s="1112"/>
      <c r="H183" s="1112"/>
      <c r="I183" s="1112"/>
      <c r="J183" s="1112"/>
      <c r="K183" s="1112"/>
      <c r="L183" s="1112"/>
      <c r="M183" s="1112"/>
      <c r="N183" s="1112"/>
      <c r="O183" s="1112"/>
      <c r="P183" s="38"/>
      <c r="Q183" s="952"/>
      <c r="R183" s="952"/>
      <c r="S183" s="952"/>
      <c r="T183" s="952"/>
      <c r="U183" s="952"/>
      <c r="V183" s="952"/>
      <c r="W183" s="952"/>
      <c r="X183" s="157"/>
      <c r="Y183" s="1311"/>
      <c r="Z183" s="1312"/>
      <c r="AA183" s="1312"/>
      <c r="AB183" s="1312"/>
      <c r="AC183" s="1312"/>
      <c r="AD183" s="1312"/>
      <c r="AE183" s="1312"/>
      <c r="AF183" s="1312"/>
      <c r="AG183" s="1312"/>
      <c r="AH183" s="1312"/>
      <c r="AI183" s="1313"/>
      <c r="AJ183" s="270"/>
      <c r="AL183" s="274"/>
      <c r="AM183" s="274"/>
      <c r="AN183" s="274"/>
    </row>
    <row r="184" spans="1:40" ht="21" customHeight="1" x14ac:dyDescent="0.3">
      <c r="A184" s="32"/>
      <c r="B184" s="71"/>
      <c r="C184" s="70" t="s">
        <v>5</v>
      </c>
      <c r="D184" s="1112" t="s">
        <v>720</v>
      </c>
      <c r="E184" s="1112"/>
      <c r="F184" s="1112"/>
      <c r="G184" s="1112"/>
      <c r="H184" s="1112"/>
      <c r="I184" s="1112"/>
      <c r="J184" s="1112"/>
      <c r="K184" s="1112"/>
      <c r="L184" s="1112"/>
      <c r="M184" s="1112"/>
      <c r="N184" s="1112"/>
      <c r="O184" s="1112"/>
      <c r="P184" s="38"/>
      <c r="Q184" s="952"/>
      <c r="R184" s="952"/>
      <c r="S184" s="952"/>
      <c r="T184" s="952"/>
      <c r="U184" s="952"/>
      <c r="V184" s="952"/>
      <c r="W184" s="952"/>
      <c r="X184" s="6"/>
      <c r="Y184" s="181"/>
      <c r="Z184" s="1115"/>
      <c r="AA184" s="1115"/>
      <c r="AB184" s="1115"/>
      <c r="AC184" s="1115"/>
      <c r="AD184" s="1115"/>
      <c r="AE184" s="1115"/>
      <c r="AF184" s="1115"/>
      <c r="AG184" s="1115"/>
      <c r="AH184" s="1115"/>
      <c r="AI184" s="253"/>
      <c r="AJ184" s="271"/>
    </row>
    <row r="185" spans="1:40" ht="27" customHeight="1" x14ac:dyDescent="0.3">
      <c r="A185" s="32"/>
      <c r="B185" s="71"/>
      <c r="C185" s="70" t="s">
        <v>5</v>
      </c>
      <c r="D185" s="644" t="s">
        <v>848</v>
      </c>
      <c r="E185" s="644"/>
      <c r="F185" s="644"/>
      <c r="G185" s="644"/>
      <c r="H185" s="644"/>
      <c r="I185" s="644"/>
      <c r="J185" s="644"/>
      <c r="K185" s="644"/>
      <c r="L185" s="644"/>
      <c r="M185" s="644"/>
      <c r="N185" s="644"/>
      <c r="O185" s="644"/>
      <c r="P185" s="38"/>
      <c r="Q185" s="952"/>
      <c r="R185" s="952"/>
      <c r="S185" s="952"/>
      <c r="T185" s="952"/>
      <c r="U185" s="952"/>
      <c r="V185" s="952"/>
      <c r="W185" s="952"/>
      <c r="X185" s="6"/>
      <c r="Y185" s="181"/>
      <c r="Z185" s="1314" t="s">
        <v>1331</v>
      </c>
      <c r="AA185" s="1314"/>
      <c r="AB185" s="1314"/>
      <c r="AC185" s="1314"/>
      <c r="AD185" s="1314"/>
      <c r="AE185" s="1314"/>
      <c r="AF185" s="1314"/>
      <c r="AG185" s="1314"/>
      <c r="AH185" s="1314"/>
      <c r="AI185" s="254"/>
      <c r="AJ185" s="270"/>
    </row>
    <row r="186" spans="1:40" ht="11.25" customHeight="1" x14ac:dyDescent="0.3">
      <c r="A186" s="32"/>
      <c r="B186" s="71"/>
      <c r="C186" s="70"/>
      <c r="D186" s="644"/>
      <c r="E186" s="644"/>
      <c r="F186" s="644"/>
      <c r="G186" s="644"/>
      <c r="H186" s="644"/>
      <c r="I186" s="644"/>
      <c r="J186" s="644"/>
      <c r="K186" s="644"/>
      <c r="L186" s="644"/>
      <c r="M186" s="644"/>
      <c r="N186" s="644"/>
      <c r="O186" s="644"/>
      <c r="P186" s="38"/>
      <c r="Q186" s="952"/>
      <c r="R186" s="952"/>
      <c r="S186" s="952"/>
      <c r="T186" s="952"/>
      <c r="U186" s="952"/>
      <c r="V186" s="952"/>
      <c r="W186" s="952"/>
      <c r="X186" s="6"/>
      <c r="Y186" s="181"/>
      <c r="Z186" s="1314"/>
      <c r="AA186" s="1314"/>
      <c r="AB186" s="1314"/>
      <c r="AC186" s="1314"/>
      <c r="AD186" s="1314"/>
      <c r="AE186" s="1314"/>
      <c r="AF186" s="1314"/>
      <c r="AG186" s="1314"/>
      <c r="AH186" s="1314"/>
      <c r="AI186" s="254"/>
      <c r="AJ186" s="270"/>
    </row>
    <row r="187" spans="1:40" ht="18.75" customHeight="1" x14ac:dyDescent="0.3">
      <c r="A187" s="32"/>
      <c r="B187" s="71"/>
      <c r="C187" s="70" t="s">
        <v>5</v>
      </c>
      <c r="D187" s="1112" t="s">
        <v>177</v>
      </c>
      <c r="E187" s="1112"/>
      <c r="F187" s="1112"/>
      <c r="G187" s="1112"/>
      <c r="H187" s="1112"/>
      <c r="I187" s="1112"/>
      <c r="J187" s="1112"/>
      <c r="K187" s="1112"/>
      <c r="L187" s="1112"/>
      <c r="M187" s="1112"/>
      <c r="N187" s="1112"/>
      <c r="O187" s="1112"/>
      <c r="P187" s="99"/>
      <c r="Q187" s="38"/>
      <c r="R187" s="38"/>
      <c r="S187" s="38"/>
      <c r="T187" s="6"/>
      <c r="U187" s="6"/>
      <c r="V187" s="6"/>
      <c r="W187" s="6"/>
      <c r="X187" s="6"/>
      <c r="Y187" s="181"/>
      <c r="Z187" s="1314"/>
      <c r="AA187" s="1314"/>
      <c r="AB187" s="1314"/>
      <c r="AC187" s="1314"/>
      <c r="AD187" s="1314"/>
      <c r="AE187" s="1314"/>
      <c r="AF187" s="1314"/>
      <c r="AG187" s="1314"/>
      <c r="AH187" s="1314"/>
      <c r="AI187" s="254"/>
      <c r="AJ187" s="270"/>
    </row>
    <row r="188" spans="1:40" ht="21" customHeight="1" x14ac:dyDescent="0.3">
      <c r="A188" s="32"/>
      <c r="B188" s="71"/>
      <c r="C188" s="88"/>
      <c r="D188" s="99"/>
      <c r="E188" s="1116" t="s">
        <v>775</v>
      </c>
      <c r="F188" s="1116"/>
      <c r="G188" s="1117"/>
      <c r="H188" s="1117"/>
      <c r="I188" s="1117"/>
      <c r="J188" s="1117"/>
      <c r="K188" s="1117"/>
      <c r="L188" s="1117"/>
      <c r="M188" s="1117"/>
      <c r="N188" s="1117"/>
      <c r="O188" s="1117"/>
      <c r="P188" s="1117"/>
      <c r="Q188" s="1117"/>
      <c r="R188" s="1117"/>
      <c r="S188" s="1117"/>
      <c r="T188" s="1117"/>
      <c r="U188" s="157"/>
      <c r="V188" s="157"/>
      <c r="W188" s="157"/>
      <c r="X188" s="157"/>
      <c r="Y188" s="181"/>
      <c r="Z188" s="1314"/>
      <c r="AA188" s="1314"/>
      <c r="AB188" s="1314"/>
      <c r="AC188" s="1314"/>
      <c r="AD188" s="1314"/>
      <c r="AE188" s="1314"/>
      <c r="AF188" s="1314"/>
      <c r="AG188" s="1314"/>
      <c r="AH188" s="1314"/>
      <c r="AI188" s="254"/>
      <c r="AJ188" s="270"/>
    </row>
    <row r="189" spans="1:40" ht="21" customHeight="1" x14ac:dyDescent="0.3">
      <c r="A189" s="32"/>
      <c r="B189" s="7"/>
      <c r="C189" s="6"/>
      <c r="D189" s="38"/>
      <c r="E189" s="38"/>
      <c r="F189" s="38"/>
      <c r="G189" s="38"/>
      <c r="H189" s="38"/>
      <c r="I189" s="38"/>
      <c r="J189" s="38"/>
      <c r="K189" s="38"/>
      <c r="L189" s="133"/>
      <c r="M189" s="67"/>
      <c r="N189" s="67"/>
      <c r="O189" s="67"/>
      <c r="P189" s="67"/>
      <c r="Q189" s="133"/>
      <c r="R189" s="67"/>
      <c r="S189" s="67"/>
      <c r="T189" s="67"/>
      <c r="U189" s="157"/>
      <c r="V189" s="157"/>
      <c r="W189" s="157"/>
      <c r="X189" s="157"/>
      <c r="Y189" s="1118"/>
      <c r="Z189" s="670"/>
      <c r="AA189" s="670"/>
      <c r="AB189" s="670"/>
      <c r="AC189" s="670"/>
      <c r="AD189" s="670"/>
      <c r="AE189" s="670"/>
      <c r="AF189" s="670"/>
      <c r="AG189" s="670"/>
      <c r="AH189" s="670"/>
      <c r="AI189" s="1119"/>
      <c r="AJ189" s="270"/>
    </row>
    <row r="190" spans="1:40" ht="21" customHeight="1" x14ac:dyDescent="0.3">
      <c r="A190" s="37" t="s">
        <v>1011</v>
      </c>
      <c r="B190" s="7" t="s">
        <v>5</v>
      </c>
      <c r="C190" s="636" t="s">
        <v>127</v>
      </c>
      <c r="D190" s="636"/>
      <c r="E190" s="636"/>
      <c r="F190" s="636"/>
      <c r="G190" s="636"/>
      <c r="H190" s="636"/>
      <c r="I190" s="636"/>
      <c r="J190" s="636"/>
      <c r="K190" s="636"/>
      <c r="L190" s="636"/>
      <c r="M190" s="636"/>
      <c r="N190" s="636"/>
      <c r="O190" s="636"/>
      <c r="P190" s="145" t="s">
        <v>1391</v>
      </c>
      <c r="Q190" s="952" t="s">
        <v>616</v>
      </c>
      <c r="R190" s="636"/>
      <c r="S190" s="636"/>
      <c r="T190" s="636"/>
      <c r="U190" s="636"/>
      <c r="V190" s="636"/>
      <c r="W190" s="636"/>
      <c r="X190" s="6"/>
      <c r="Y190" s="182"/>
      <c r="Z190" s="6"/>
      <c r="AA190" s="6"/>
      <c r="AB190" s="6"/>
      <c r="AC190" s="6"/>
      <c r="AD190" s="6"/>
      <c r="AE190" s="6"/>
      <c r="AF190" s="6"/>
      <c r="AG190" s="6"/>
      <c r="AH190" s="6"/>
      <c r="AI190" s="255"/>
      <c r="AJ190" s="270"/>
    </row>
    <row r="191" spans="1:40" ht="24" customHeight="1" x14ac:dyDescent="0.3">
      <c r="A191" s="32"/>
      <c r="B191" s="71"/>
      <c r="C191" s="70" t="s">
        <v>5</v>
      </c>
      <c r="D191" s="952" t="s">
        <v>930</v>
      </c>
      <c r="E191" s="952"/>
      <c r="F191" s="952"/>
      <c r="G191" s="952"/>
      <c r="H191" s="952"/>
      <c r="I191" s="952"/>
      <c r="J191" s="952"/>
      <c r="K191" s="952"/>
      <c r="L191" s="952"/>
      <c r="M191" s="952"/>
      <c r="N191" s="952"/>
      <c r="O191" s="952"/>
      <c r="P191" s="38"/>
      <c r="Q191" s="636"/>
      <c r="R191" s="636"/>
      <c r="S191" s="636"/>
      <c r="T191" s="636"/>
      <c r="U191" s="636"/>
      <c r="V191" s="636"/>
      <c r="W191" s="636"/>
      <c r="X191" s="6"/>
      <c r="Y191" s="1315" t="s">
        <v>1233</v>
      </c>
      <c r="Z191" s="643"/>
      <c r="AA191" s="643"/>
      <c r="AB191" s="643"/>
      <c r="AC191" s="643"/>
      <c r="AD191" s="643"/>
      <c r="AE191" s="643"/>
      <c r="AF191" s="643"/>
      <c r="AG191" s="643"/>
      <c r="AH191" s="643"/>
      <c r="AI191" s="1316"/>
      <c r="AJ191" s="270"/>
    </row>
    <row r="192" spans="1:40" ht="24" customHeight="1" x14ac:dyDescent="0.3">
      <c r="A192" s="32"/>
      <c r="B192" s="71"/>
      <c r="C192" s="70" t="s">
        <v>5</v>
      </c>
      <c r="D192" s="636" t="s">
        <v>1492</v>
      </c>
      <c r="E192" s="636"/>
      <c r="F192" s="636"/>
      <c r="G192" s="636"/>
      <c r="H192" s="636"/>
      <c r="I192" s="636"/>
      <c r="J192" s="636"/>
      <c r="K192" s="636"/>
      <c r="L192" s="636"/>
      <c r="M192" s="636"/>
      <c r="N192" s="636"/>
      <c r="O192" s="636"/>
      <c r="P192" s="38"/>
      <c r="Q192" s="636"/>
      <c r="R192" s="636"/>
      <c r="S192" s="636"/>
      <c r="T192" s="636"/>
      <c r="U192" s="636"/>
      <c r="V192" s="636"/>
      <c r="W192" s="636"/>
      <c r="X192" s="6"/>
      <c r="Y192" s="1315"/>
      <c r="Z192" s="643"/>
      <c r="AA192" s="643"/>
      <c r="AB192" s="643"/>
      <c r="AC192" s="643"/>
      <c r="AD192" s="643"/>
      <c r="AE192" s="643"/>
      <c r="AF192" s="643"/>
      <c r="AG192" s="643"/>
      <c r="AH192" s="643"/>
      <c r="AI192" s="1316"/>
      <c r="AJ192" s="270"/>
    </row>
    <row r="193" spans="1:36" ht="16.5" x14ac:dyDescent="0.3">
      <c r="A193" s="32"/>
      <c r="B193" s="71"/>
      <c r="C193" s="70"/>
      <c r="D193" s="636"/>
      <c r="E193" s="636"/>
      <c r="F193" s="636"/>
      <c r="G193" s="636"/>
      <c r="H193" s="636"/>
      <c r="I193" s="636"/>
      <c r="J193" s="636"/>
      <c r="K193" s="636"/>
      <c r="L193" s="636"/>
      <c r="M193" s="636"/>
      <c r="N193" s="636"/>
      <c r="O193" s="636"/>
      <c r="P193" s="38"/>
      <c r="Q193" s="636"/>
      <c r="R193" s="636"/>
      <c r="S193" s="636"/>
      <c r="T193" s="636"/>
      <c r="U193" s="636"/>
      <c r="V193" s="636"/>
      <c r="W193" s="636"/>
      <c r="X193" s="6"/>
      <c r="Y193" s="1315"/>
      <c r="Z193" s="643"/>
      <c r="AA193" s="643"/>
      <c r="AB193" s="643"/>
      <c r="AC193" s="643"/>
      <c r="AD193" s="643"/>
      <c r="AE193" s="643"/>
      <c r="AF193" s="643"/>
      <c r="AG193" s="643"/>
      <c r="AH193" s="643"/>
      <c r="AI193" s="1316"/>
      <c r="AJ193" s="270"/>
    </row>
    <row r="194" spans="1:36" x14ac:dyDescent="0.3">
      <c r="A194" s="32"/>
      <c r="B194" s="72"/>
      <c r="C194" s="6"/>
      <c r="D194" s="6"/>
      <c r="E194" s="6"/>
      <c r="F194" s="6"/>
      <c r="G194" s="6"/>
      <c r="H194" s="6"/>
      <c r="I194" s="6"/>
      <c r="J194" s="6"/>
      <c r="K194" s="6"/>
      <c r="L194" s="6"/>
      <c r="M194" s="6"/>
      <c r="N194" s="6"/>
      <c r="O194" s="6"/>
      <c r="P194" s="38"/>
      <c r="Q194" s="636"/>
      <c r="R194" s="636"/>
      <c r="S194" s="636"/>
      <c r="T194" s="636"/>
      <c r="U194" s="636"/>
      <c r="V194" s="636"/>
      <c r="W194" s="636"/>
      <c r="X194" s="6"/>
      <c r="Y194" s="183"/>
      <c r="Z194" s="191"/>
      <c r="AA194" s="191"/>
      <c r="AB194" s="191"/>
      <c r="AC194" s="191"/>
      <c r="AD194" s="191"/>
      <c r="AE194" s="191"/>
      <c r="AF194" s="191"/>
      <c r="AG194" s="191"/>
      <c r="AH194" s="191"/>
      <c r="AI194" s="256"/>
      <c r="AJ194" s="270"/>
    </row>
    <row r="195" spans="1:36" x14ac:dyDescent="0.3">
      <c r="A195" s="1120"/>
      <c r="B195" s="1121"/>
      <c r="C195" s="1121"/>
      <c r="D195" s="1121"/>
      <c r="E195" s="1121"/>
      <c r="F195" s="1121"/>
      <c r="G195" s="1121"/>
      <c r="H195" s="1121"/>
      <c r="I195" s="1121"/>
      <c r="J195" s="1121"/>
      <c r="K195" s="1121"/>
      <c r="L195" s="1121"/>
      <c r="M195" s="1121"/>
      <c r="N195" s="1121"/>
      <c r="O195" s="1121"/>
      <c r="P195" s="1121"/>
      <c r="Q195" s="1121"/>
      <c r="R195" s="1121"/>
      <c r="S195" s="1121"/>
      <c r="T195" s="1121"/>
      <c r="U195" s="1121"/>
      <c r="V195" s="1121"/>
      <c r="W195" s="1121"/>
      <c r="X195" s="1121"/>
      <c r="Y195" s="1121"/>
      <c r="Z195" s="1121"/>
      <c r="AA195" s="1121"/>
      <c r="AB195" s="1121"/>
      <c r="AC195" s="1121"/>
      <c r="AD195" s="1121"/>
      <c r="AE195" s="1121"/>
      <c r="AF195" s="1121"/>
      <c r="AG195" s="1121"/>
      <c r="AH195" s="1121"/>
      <c r="AI195" s="1121"/>
      <c r="AJ195" s="1122"/>
    </row>
  </sheetData>
  <mergeCells count="572">
    <mergeCell ref="Y181:Y183"/>
    <mergeCell ref="Z181:AI183"/>
    <mergeCell ref="D185:O186"/>
    <mergeCell ref="Z185:AH188"/>
    <mergeCell ref="Q190:W194"/>
    <mergeCell ref="Y191:AI193"/>
    <mergeCell ref="A41:A53"/>
    <mergeCell ref="A86:A97"/>
    <mergeCell ref="A101:A110"/>
    <mergeCell ref="AE102:AG110"/>
    <mergeCell ref="AH102:AJ110"/>
    <mergeCell ref="A114:A123"/>
    <mergeCell ref="AE115:AG123"/>
    <mergeCell ref="AH115:AJ123"/>
    <mergeCell ref="A136:A145"/>
    <mergeCell ref="Q180:W186"/>
    <mergeCell ref="Z168:AI169"/>
    <mergeCell ref="L169:L173"/>
    <mergeCell ref="M169:W174"/>
    <mergeCell ref="Y171:Y172"/>
    <mergeCell ref="Z171:AI172"/>
    <mergeCell ref="Y174:Y175"/>
    <mergeCell ref="Z174:AI175"/>
    <mergeCell ref="Q177:W179"/>
    <mergeCell ref="Y177:Y179"/>
    <mergeCell ref="Z177:AI179"/>
    <mergeCell ref="B142:B145"/>
    <mergeCell ref="AE142:AG145"/>
    <mergeCell ref="AH142:AJ145"/>
    <mergeCell ref="E143:L145"/>
    <mergeCell ref="AL143:AL144"/>
    <mergeCell ref="A147:A152"/>
    <mergeCell ref="AL147:AL148"/>
    <mergeCell ref="B148:B152"/>
    <mergeCell ref="AE148:AG152"/>
    <mergeCell ref="AH148:AJ152"/>
    <mergeCell ref="C149:C152"/>
    <mergeCell ref="E149:L151"/>
    <mergeCell ref="AL149:AL150"/>
    <mergeCell ref="C174:L174"/>
    <mergeCell ref="A176:J176"/>
    <mergeCell ref="C177:O177"/>
    <mergeCell ref="D178:O178"/>
    <mergeCell ref="A161:P161"/>
    <mergeCell ref="B162:P162"/>
    <mergeCell ref="B163:P163"/>
    <mergeCell ref="C164:O164"/>
    <mergeCell ref="Y165:AI165"/>
    <mergeCell ref="AW108:AW109"/>
    <mergeCell ref="C117:C118"/>
    <mergeCell ref="B126:B127"/>
    <mergeCell ref="AE126:AG128"/>
    <mergeCell ref="AH126:AJ128"/>
    <mergeCell ref="B129:B132"/>
    <mergeCell ref="AE129:AJ132"/>
    <mergeCell ref="AL136:AL137"/>
    <mergeCell ref="B137:B140"/>
    <mergeCell ref="AE137:AG140"/>
    <mergeCell ref="AH137:AJ140"/>
    <mergeCell ref="E138:L140"/>
    <mergeCell ref="AL138:AL139"/>
    <mergeCell ref="AN108:AN109"/>
    <mergeCell ref="AO108:AO109"/>
    <mergeCell ref="AP108:AP109"/>
    <mergeCell ref="AQ108:AQ109"/>
    <mergeCell ref="AR108:AR109"/>
    <mergeCell ref="AS108:AS109"/>
    <mergeCell ref="AT108:AT109"/>
    <mergeCell ref="AU108:AU109"/>
    <mergeCell ref="AV108:AV109"/>
    <mergeCell ref="O139:Q139"/>
    <mergeCell ref="S139:U139"/>
    <mergeCell ref="B90:D91"/>
    <mergeCell ref="AH90:AJ91"/>
    <mergeCell ref="B92:D93"/>
    <mergeCell ref="AC92:AD93"/>
    <mergeCell ref="AE92:AG93"/>
    <mergeCell ref="AH92:AJ93"/>
    <mergeCell ref="B94:B97"/>
    <mergeCell ref="B108:B109"/>
    <mergeCell ref="AM108:AM109"/>
    <mergeCell ref="C106:Z106"/>
    <mergeCell ref="C107:Z107"/>
    <mergeCell ref="C108:Z108"/>
    <mergeCell ref="C109:D109"/>
    <mergeCell ref="E109:Z109"/>
    <mergeCell ref="AA109:AB109"/>
    <mergeCell ref="AC109:AD109"/>
    <mergeCell ref="D94:AJ94"/>
    <mergeCell ref="D95:AJ95"/>
    <mergeCell ref="A195:AJ195"/>
    <mergeCell ref="A20:A22"/>
    <mergeCell ref="B32:G33"/>
    <mergeCell ref="B34:B35"/>
    <mergeCell ref="C34:G35"/>
    <mergeCell ref="A38:O39"/>
    <mergeCell ref="B41:G42"/>
    <mergeCell ref="B43:G45"/>
    <mergeCell ref="AC44:AC45"/>
    <mergeCell ref="AD44:AI45"/>
    <mergeCell ref="C46:G49"/>
    <mergeCell ref="B50:B53"/>
    <mergeCell ref="C50:G53"/>
    <mergeCell ref="H50:J51"/>
    <mergeCell ref="B56:E59"/>
    <mergeCell ref="F56:H57"/>
    <mergeCell ref="AE57:AG58"/>
    <mergeCell ref="AH62:AJ66"/>
    <mergeCell ref="A69:A70"/>
    <mergeCell ref="AE69:AG71"/>
    <mergeCell ref="AH69:AJ71"/>
    <mergeCell ref="A72:A76"/>
    <mergeCell ref="C75:C76"/>
    <mergeCell ref="D75:D76"/>
    <mergeCell ref="Z184:AH184"/>
    <mergeCell ref="D187:O187"/>
    <mergeCell ref="E188:F188"/>
    <mergeCell ref="G188:T188"/>
    <mergeCell ref="Y189:AI189"/>
    <mergeCell ref="C190:O190"/>
    <mergeCell ref="D191:O191"/>
    <mergeCell ref="D192:O192"/>
    <mergeCell ref="D193:O193"/>
    <mergeCell ref="C180:O180"/>
    <mergeCell ref="D181:O181"/>
    <mergeCell ref="D182:O182"/>
    <mergeCell ref="D183:O183"/>
    <mergeCell ref="D184:O184"/>
    <mergeCell ref="B167:O167"/>
    <mergeCell ref="Q167:W167"/>
    <mergeCell ref="B168:O168"/>
    <mergeCell ref="Q168:W168"/>
    <mergeCell ref="C169:K169"/>
    <mergeCell ref="C170:K170"/>
    <mergeCell ref="C171:K171"/>
    <mergeCell ref="C172:K172"/>
    <mergeCell ref="C173:K173"/>
    <mergeCell ref="A166:J166"/>
    <mergeCell ref="L166:P166"/>
    <mergeCell ref="Q166:W166"/>
    <mergeCell ref="Y166:AI166"/>
    <mergeCell ref="U161:X163"/>
    <mergeCell ref="Y161:AB163"/>
    <mergeCell ref="AC161:AF163"/>
    <mergeCell ref="AG161:AJ163"/>
    <mergeCell ref="A158:T158"/>
    <mergeCell ref="U158:X158"/>
    <mergeCell ref="Y158:AH158"/>
    <mergeCell ref="AI158:AJ158"/>
    <mergeCell ref="U159:X159"/>
    <mergeCell ref="Y159:AB159"/>
    <mergeCell ref="AC159:AF159"/>
    <mergeCell ref="AG159:AJ159"/>
    <mergeCell ref="A160:D160"/>
    <mergeCell ref="E160:H160"/>
    <mergeCell ref="J160:P160"/>
    <mergeCell ref="U160:X160"/>
    <mergeCell ref="Y160:AB160"/>
    <mergeCell ref="AC160:AF160"/>
    <mergeCell ref="AG160:AJ160"/>
    <mergeCell ref="O151:Q151"/>
    <mergeCell ref="S151:U151"/>
    <mergeCell ref="X151:Z151"/>
    <mergeCell ref="AB151:AD151"/>
    <mergeCell ref="E152:Q152"/>
    <mergeCell ref="R152:U152"/>
    <mergeCell ref="V152:AD152"/>
    <mergeCell ref="A154:AJ154"/>
    <mergeCell ref="A155:AJ155"/>
    <mergeCell ref="M149:U149"/>
    <mergeCell ref="W149:AD149"/>
    <mergeCell ref="AO149:AP149"/>
    <mergeCell ref="AR149:AS149"/>
    <mergeCell ref="O150:Q150"/>
    <mergeCell ref="S150:U150"/>
    <mergeCell ref="X150:Z150"/>
    <mergeCell ref="AB150:AD150"/>
    <mergeCell ref="AO150:AP150"/>
    <mergeCell ref="AR150:AS150"/>
    <mergeCell ref="B146:M146"/>
    <mergeCell ref="P146:AJ146"/>
    <mergeCell ref="C147:AD147"/>
    <mergeCell ref="AI147:AJ147"/>
    <mergeCell ref="AO147:AP147"/>
    <mergeCell ref="AR147:AS147"/>
    <mergeCell ref="D148:AD148"/>
    <mergeCell ref="AO148:AP148"/>
    <mergeCell ref="AR148:AS148"/>
    <mergeCell ref="O144:Q144"/>
    <mergeCell ref="S144:U144"/>
    <mergeCell ref="X144:Z144"/>
    <mergeCell ref="AB144:AD144"/>
    <mergeCell ref="AO144:AP144"/>
    <mergeCell ref="AR144:AS144"/>
    <mergeCell ref="O145:Q145"/>
    <mergeCell ref="S145:U145"/>
    <mergeCell ref="X145:Z145"/>
    <mergeCell ref="AB145:AD145"/>
    <mergeCell ref="C141:AD141"/>
    <mergeCell ref="AF141:AG141"/>
    <mergeCell ref="AI141:AJ141"/>
    <mergeCell ref="AO141:AP141"/>
    <mergeCell ref="AR141:AS141"/>
    <mergeCell ref="D142:AD142"/>
    <mergeCell ref="AO142:AP142"/>
    <mergeCell ref="AR142:AS142"/>
    <mergeCell ref="M143:U143"/>
    <mergeCell ref="W143:AD143"/>
    <mergeCell ref="AO143:AP143"/>
    <mergeCell ref="AR143:AS143"/>
    <mergeCell ref="AL141:AL142"/>
    <mergeCell ref="X139:Z139"/>
    <mergeCell ref="AB139:AD139"/>
    <mergeCell ref="AO139:AP139"/>
    <mergeCell ref="AR139:AS139"/>
    <mergeCell ref="O140:Q140"/>
    <mergeCell ref="S140:U140"/>
    <mergeCell ref="X140:Z140"/>
    <mergeCell ref="AB140:AD140"/>
    <mergeCell ref="AO136:AP136"/>
    <mergeCell ref="AR136:AS136"/>
    <mergeCell ref="D137:AD137"/>
    <mergeCell ref="AO137:AP137"/>
    <mergeCell ref="AR137:AS137"/>
    <mergeCell ref="M138:U138"/>
    <mergeCell ref="W138:AD138"/>
    <mergeCell ref="AO138:AP138"/>
    <mergeCell ref="AR138:AS138"/>
    <mergeCell ref="D131:AD131"/>
    <mergeCell ref="C132:AD132"/>
    <mergeCell ref="A134:Q134"/>
    <mergeCell ref="R134:AJ134"/>
    <mergeCell ref="B135:L135"/>
    <mergeCell ref="N135:AJ135"/>
    <mergeCell ref="C136:AD136"/>
    <mergeCell ref="AF136:AG136"/>
    <mergeCell ref="AI136:AJ136"/>
    <mergeCell ref="C126:AD126"/>
    <mergeCell ref="C127:AD127"/>
    <mergeCell ref="B128:C128"/>
    <mergeCell ref="D128:N128"/>
    <mergeCell ref="P128:AD128"/>
    <mergeCell ref="C129:X129"/>
    <mergeCell ref="Z129:AA129"/>
    <mergeCell ref="AC129:AD129"/>
    <mergeCell ref="D130:X130"/>
    <mergeCell ref="C122:G122"/>
    <mergeCell ref="H122:AC122"/>
    <mergeCell ref="C123:G123"/>
    <mergeCell ref="H123:AC123"/>
    <mergeCell ref="B124:M124"/>
    <mergeCell ref="O124:AJ124"/>
    <mergeCell ref="B125:N125"/>
    <mergeCell ref="P125:AD125"/>
    <mergeCell ref="AF125:AG125"/>
    <mergeCell ref="AI125:AJ125"/>
    <mergeCell ref="D117:F117"/>
    <mergeCell ref="G117:AC117"/>
    <mergeCell ref="D118:F118"/>
    <mergeCell ref="G118:Z118"/>
    <mergeCell ref="AB118:AC118"/>
    <mergeCell ref="J119:AC119"/>
    <mergeCell ref="C120:G120"/>
    <mergeCell ref="H120:AC120"/>
    <mergeCell ref="C121:G121"/>
    <mergeCell ref="H121:AC121"/>
    <mergeCell ref="A112:Q112"/>
    <mergeCell ref="R112:AJ112"/>
    <mergeCell ref="B113:AJ113"/>
    <mergeCell ref="B114:AD114"/>
    <mergeCell ref="AF114:AG114"/>
    <mergeCell ref="AI114:AJ114"/>
    <mergeCell ref="B115:C115"/>
    <mergeCell ref="E115:AD115"/>
    <mergeCell ref="E116:AC116"/>
    <mergeCell ref="C110:Z110"/>
    <mergeCell ref="A111:AJ111"/>
    <mergeCell ref="B100:L100"/>
    <mergeCell ref="M100:AJ100"/>
    <mergeCell ref="B101:AD101"/>
    <mergeCell ref="AF101:AG101"/>
    <mergeCell ref="AI101:AJ101"/>
    <mergeCell ref="C102:Z102"/>
    <mergeCell ref="C103:Z103"/>
    <mergeCell ref="C104:Z104"/>
    <mergeCell ref="C105:Z105"/>
    <mergeCell ref="BF95:BG95"/>
    <mergeCell ref="BI95:BJ95"/>
    <mergeCell ref="D96:AJ96"/>
    <mergeCell ref="D97:AJ97"/>
    <mergeCell ref="A98:AJ98"/>
    <mergeCell ref="A99:O99"/>
    <mergeCell ref="P99:AJ99"/>
    <mergeCell ref="F90:I90"/>
    <mergeCell ref="J90:Z90"/>
    <mergeCell ref="F91:I91"/>
    <mergeCell ref="J91:Z91"/>
    <mergeCell ref="BF91:BG91"/>
    <mergeCell ref="BI91:BJ91"/>
    <mergeCell ref="F92:I92"/>
    <mergeCell ref="J92:Z92"/>
    <mergeCell ref="F93:I93"/>
    <mergeCell ref="K93:Z93"/>
    <mergeCell ref="AE87:AG91"/>
    <mergeCell ref="B87:D87"/>
    <mergeCell ref="E87:I87"/>
    <mergeCell ref="J87:Z87"/>
    <mergeCell ref="AA87:AD87"/>
    <mergeCell ref="AH87:AJ87"/>
    <mergeCell ref="F88:I88"/>
    <mergeCell ref="J88:Z88"/>
    <mergeCell ref="F89:I89"/>
    <mergeCell ref="J89:Z89"/>
    <mergeCell ref="B88:D89"/>
    <mergeCell ref="B83:D83"/>
    <mergeCell ref="E83:AJ83"/>
    <mergeCell ref="B84:D84"/>
    <mergeCell ref="E84:AJ84"/>
    <mergeCell ref="B85:I85"/>
    <mergeCell ref="K85:AJ85"/>
    <mergeCell ref="B86:I86"/>
    <mergeCell ref="K86:AD86"/>
    <mergeCell ref="AF86:AG86"/>
    <mergeCell ref="AI86:AJ86"/>
    <mergeCell ref="AH76:AJ76"/>
    <mergeCell ref="A77:AJ77"/>
    <mergeCell ref="AM77:BA77"/>
    <mergeCell ref="A78:O78"/>
    <mergeCell ref="P78:AJ78"/>
    <mergeCell ref="B79:G79"/>
    <mergeCell ref="H79:AJ79"/>
    <mergeCell ref="C80:D80"/>
    <mergeCell ref="F80:G80"/>
    <mergeCell ref="H80:K80"/>
    <mergeCell ref="L80:AJ80"/>
    <mergeCell ref="A80:A84"/>
    <mergeCell ref="D81:AJ81"/>
    <mergeCell ref="B82:D82"/>
    <mergeCell ref="F82:G82"/>
    <mergeCell ref="I82:J82"/>
    <mergeCell ref="M82:O82"/>
    <mergeCell ref="Q82:S82"/>
    <mergeCell ref="U82:W82"/>
    <mergeCell ref="Z82:AB82"/>
    <mergeCell ref="AC82:AJ82"/>
    <mergeCell ref="E75:K75"/>
    <mergeCell ref="L75:M75"/>
    <mergeCell ref="N75:Q75"/>
    <mergeCell ref="T75:U75"/>
    <mergeCell ref="W75:X75"/>
    <mergeCell ref="Z75:AA75"/>
    <mergeCell ref="AC75:AD75"/>
    <mergeCell ref="AF75:AG75"/>
    <mergeCell ref="E76:F76"/>
    <mergeCell ref="G76:AA76"/>
    <mergeCell ref="AB76:AC76"/>
    <mergeCell ref="AD76:AF76"/>
    <mergeCell ref="E73:R73"/>
    <mergeCell ref="T73:U73"/>
    <mergeCell ref="W73:X73"/>
    <mergeCell ref="Z73:AA73"/>
    <mergeCell ref="AC73:AD73"/>
    <mergeCell ref="AF73:AG73"/>
    <mergeCell ref="AQ73:AR73"/>
    <mergeCell ref="E74:R74"/>
    <mergeCell ref="T74:U74"/>
    <mergeCell ref="W74:X74"/>
    <mergeCell ref="Z74:AA74"/>
    <mergeCell ref="AC74:AD74"/>
    <mergeCell ref="AF74:AG74"/>
    <mergeCell ref="AQ74:AR74"/>
    <mergeCell ref="B68:AD68"/>
    <mergeCell ref="AF68:AG68"/>
    <mergeCell ref="C69:AD69"/>
    <mergeCell ref="C70:O70"/>
    <mergeCell ref="P70:AD70"/>
    <mergeCell ref="AQ70:AR70"/>
    <mergeCell ref="C71:AD71"/>
    <mergeCell ref="AQ71:AR71"/>
    <mergeCell ref="C72:R72"/>
    <mergeCell ref="S72:AG72"/>
    <mergeCell ref="AQ72:AR72"/>
    <mergeCell ref="B62:G62"/>
    <mergeCell ref="C63:AD63"/>
    <mergeCell ref="AF63:AG63"/>
    <mergeCell ref="D64:AD64"/>
    <mergeCell ref="C65:AD65"/>
    <mergeCell ref="AF65:AG65"/>
    <mergeCell ref="C66:AD66"/>
    <mergeCell ref="AF66:AG66"/>
    <mergeCell ref="B67:G67"/>
    <mergeCell ref="I67:AJ67"/>
    <mergeCell ref="F58:H58"/>
    <mergeCell ref="I58:AD58"/>
    <mergeCell ref="F59:K59"/>
    <mergeCell ref="M59:W59"/>
    <mergeCell ref="Y59:Z59"/>
    <mergeCell ref="AA59:AC59"/>
    <mergeCell ref="A60:AJ60"/>
    <mergeCell ref="A61:O61"/>
    <mergeCell ref="P61:AJ61"/>
    <mergeCell ref="B54:I54"/>
    <mergeCell ref="K54:AJ54"/>
    <mergeCell ref="B55:AD55"/>
    <mergeCell ref="AF55:AG55"/>
    <mergeCell ref="AI55:AJ55"/>
    <mergeCell ref="J56:N56"/>
    <mergeCell ref="P56:T56"/>
    <mergeCell ref="V56:AD56"/>
    <mergeCell ref="I57:AD57"/>
    <mergeCell ref="K51:AJ51"/>
    <mergeCell ref="H52:J52"/>
    <mergeCell ref="K52:AC52"/>
    <mergeCell ref="AD52:AE52"/>
    <mergeCell ref="AF52:AI52"/>
    <mergeCell ref="H53:J53"/>
    <mergeCell ref="L53:N53"/>
    <mergeCell ref="O53:U53"/>
    <mergeCell ref="Y53:AA53"/>
    <mergeCell ref="AB53:AH53"/>
    <mergeCell ref="J48:L48"/>
    <mergeCell ref="M48:AA48"/>
    <mergeCell ref="AB48:AJ48"/>
    <mergeCell ref="J49:L49"/>
    <mergeCell ref="M49:AA49"/>
    <mergeCell ref="AB49:AJ49"/>
    <mergeCell ref="L50:Q50"/>
    <mergeCell ref="S50:X50"/>
    <mergeCell ref="Z50:AJ50"/>
    <mergeCell ref="H43:AJ43"/>
    <mergeCell ref="I44:AA44"/>
    <mergeCell ref="I45:AA45"/>
    <mergeCell ref="I46:N46"/>
    <mergeCell ref="R46:AA46"/>
    <mergeCell ref="AB46:AJ46"/>
    <mergeCell ref="J47:L47"/>
    <mergeCell ref="M47:AA47"/>
    <mergeCell ref="AB47:AJ47"/>
    <mergeCell ref="B40:K40"/>
    <mergeCell ref="M40:AJ40"/>
    <mergeCell ref="I41:K41"/>
    <mergeCell ref="L41:T41"/>
    <mergeCell ref="X41:AJ41"/>
    <mergeCell ref="AX41:BE41"/>
    <mergeCell ref="I42:J42"/>
    <mergeCell ref="K42:R42"/>
    <mergeCell ref="S42:U42"/>
    <mergeCell ref="V42:X42"/>
    <mergeCell ref="Y42:AA42"/>
    <mergeCell ref="AB42:AD42"/>
    <mergeCell ref="AE42:AG42"/>
    <mergeCell ref="AH42:AJ42"/>
    <mergeCell ref="B36:G36"/>
    <mergeCell ref="I36:L36"/>
    <mergeCell ref="N36:Q36"/>
    <mergeCell ref="S36:X36"/>
    <mergeCell ref="AA36:AJ36"/>
    <mergeCell ref="AV36:BN36"/>
    <mergeCell ref="A37:AJ37"/>
    <mergeCell ref="P38:AH38"/>
    <mergeCell ref="R39:AJ39"/>
    <mergeCell ref="H34:J34"/>
    <mergeCell ref="K34:U34"/>
    <mergeCell ref="V34:W34"/>
    <mergeCell ref="X34:AA34"/>
    <mergeCell ref="AB34:AF34"/>
    <mergeCell ref="AG34:AI34"/>
    <mergeCell ref="H35:J35"/>
    <mergeCell ref="K35:AA35"/>
    <mergeCell ref="AB35:AC35"/>
    <mergeCell ref="AD35:AF35"/>
    <mergeCell ref="AH35:AJ35"/>
    <mergeCell ref="H32:J32"/>
    <mergeCell ref="K32:U32"/>
    <mergeCell ref="V32:W32"/>
    <mergeCell ref="X32:AA32"/>
    <mergeCell ref="AB32:AF32"/>
    <mergeCell ref="AG32:AI32"/>
    <mergeCell ref="H33:J33"/>
    <mergeCell ref="K33:AA33"/>
    <mergeCell ref="AB33:AC33"/>
    <mergeCell ref="AD33:AF33"/>
    <mergeCell ref="AH33:AJ33"/>
    <mergeCell ref="C28:D28"/>
    <mergeCell ref="G28:M28"/>
    <mergeCell ref="O28:AJ28"/>
    <mergeCell ref="C29:V29"/>
    <mergeCell ref="W29:X29"/>
    <mergeCell ref="Y29:AI29"/>
    <mergeCell ref="B30:G30"/>
    <mergeCell ref="H30:AJ30"/>
    <mergeCell ref="B31:G31"/>
    <mergeCell ref="H31:J31"/>
    <mergeCell ref="K31:U31"/>
    <mergeCell ref="V31:AD31"/>
    <mergeCell ref="AE31:AI31"/>
    <mergeCell ref="C27:D27"/>
    <mergeCell ref="G27:I27"/>
    <mergeCell ref="K27:M27"/>
    <mergeCell ref="O27:Q27"/>
    <mergeCell ref="S27:U27"/>
    <mergeCell ref="W27:Y27"/>
    <mergeCell ref="AA27:AC27"/>
    <mergeCell ref="AE27:AF27"/>
    <mergeCell ref="AG27:AI27"/>
    <mergeCell ref="C26:D26"/>
    <mergeCell ref="G26:I26"/>
    <mergeCell ref="K26:M26"/>
    <mergeCell ref="O26:Q26"/>
    <mergeCell ref="S26:U26"/>
    <mergeCell ref="W26:Y26"/>
    <mergeCell ref="AA26:AC26"/>
    <mergeCell ref="AE26:AF26"/>
    <mergeCell ref="AG26:AI26"/>
    <mergeCell ref="A23:AJ23"/>
    <mergeCell ref="A24:AJ24"/>
    <mergeCell ref="C25:D25"/>
    <mergeCell ref="G25:I25"/>
    <mergeCell ref="K25:M25"/>
    <mergeCell ref="O25:Q25"/>
    <mergeCell ref="S25:U25"/>
    <mergeCell ref="W25:Y25"/>
    <mergeCell ref="AA25:AC25"/>
    <mergeCell ref="AE25:AF25"/>
    <mergeCell ref="AG25:AI25"/>
    <mergeCell ref="B21:G21"/>
    <mergeCell ref="H21:I21"/>
    <mergeCell ref="J21:M21"/>
    <mergeCell ref="N21:O21"/>
    <mergeCell ref="P21:AC21"/>
    <mergeCell ref="AD21:AF21"/>
    <mergeCell ref="AG21:AJ21"/>
    <mergeCell ref="B22:G22"/>
    <mergeCell ref="H22:L22"/>
    <mergeCell ref="N22:S22"/>
    <mergeCell ref="T22:X22"/>
    <mergeCell ref="Y22:AJ22"/>
    <mergeCell ref="C13:AJ13"/>
    <mergeCell ref="D14:AJ14"/>
    <mergeCell ref="C15:AJ15"/>
    <mergeCell ref="A16:AJ16"/>
    <mergeCell ref="A17:B17"/>
    <mergeCell ref="C17:AJ17"/>
    <mergeCell ref="A18:AJ18"/>
    <mergeCell ref="A19:AJ19"/>
    <mergeCell ref="B20:G20"/>
    <mergeCell ref="H20:S20"/>
    <mergeCell ref="T20:X20"/>
    <mergeCell ref="Y20:AJ20"/>
    <mergeCell ref="A5:AJ5"/>
    <mergeCell ref="A6:AJ6"/>
    <mergeCell ref="C7:AJ7"/>
    <mergeCell ref="C8:AJ8"/>
    <mergeCell ref="C9:AJ9"/>
    <mergeCell ref="C10:AJ10"/>
    <mergeCell ref="C11:AI11"/>
    <mergeCell ref="C12:D12"/>
    <mergeCell ref="E12:F12"/>
    <mergeCell ref="G12:O12"/>
    <mergeCell ref="P12:Q12"/>
    <mergeCell ref="R12:AI12"/>
    <mergeCell ref="A1:C1"/>
    <mergeCell ref="E1:I1"/>
    <mergeCell ref="N1:Z1"/>
    <mergeCell ref="AA1:AD1"/>
    <mergeCell ref="AE1:AJ1"/>
    <mergeCell ref="A2:AJ2"/>
    <mergeCell ref="A3:AH3"/>
    <mergeCell ref="AI3:AJ3"/>
    <mergeCell ref="U4:W4"/>
    <mergeCell ref="Y4:AA4"/>
    <mergeCell ref="AB4:AC4"/>
  </mergeCells>
  <phoneticPr fontId="20"/>
  <dataValidations count="12">
    <dataValidation type="list" allowBlank="1" showInputMessage="1" showErrorMessage="1" sqref="AY97:AY103 BB97:BB103 BH96 BE96 AV101 AS101 O56 Y50 K50 AH55 AE63 AE65:AE66 AE55 R50 U56 I56 AH68 AE68 AE73:AE75 Y73:Y75 S73:S75 B80 T82 P82 L82 H82 E82 E80 D73:D75 V73:V75 AB73:AB75 AC88:AC91 AA88:AA93 AH86 AE86 AH101 AE101 E88:E92 AY78:AY80 AV78:AV80 AS78:AS80 AP78:AP80 AM78:AM80 X4 T4 N25:N27 Z36 Z25:Z26 V25:V26 F25:F28 B25:B28 AD25:AD27 R25:R27 J25:J27 AM110 AM102:AM108 AP102:AP110 AA102:AA108 AC102:AC108 W144:W145 N144:N145 R144:R145 AA144:AA145 AE136 Y129 AC110 AH114 AE114 AA118 AE125 AB129 AH136 AA139:AA140 W139:W140 N139:N140 R139:R140 AE141 AH141 AE147 AH147 W150:W151 N150:N151 R150:R151 AA150:AA151 C181:C187 C178 B177 B179:B182 B189:B190 C191:C193 B169:B174 R163 A167:A168 AA110 AH125" xr:uid="{00000000-0002-0000-0000-000000000000}">
      <formula1>$AL$5:$AL$6</formula1>
    </dataValidation>
    <dataValidation allowBlank="1" showInputMessage="1" showErrorMessage="1" promptTitle="選択してください" sqref="AE31" xr:uid="{00000000-0002-0000-0000-000001000000}"/>
    <dataValidation type="list" allowBlank="1" showInputMessage="1" showErrorMessage="1" sqref="S36" xr:uid="{00000000-0002-0000-0000-000002000000}">
      <formula1>$AM$29:$AM$33</formula1>
    </dataValidation>
    <dataValidation type="list" allowBlank="1" showInputMessage="1" showErrorMessage="1" sqref="J21:M21" xr:uid="{00000000-0002-0000-0000-000003000000}">
      <formula1>$AO$3:$AO$17</formula1>
    </dataValidation>
    <dataValidation type="list" allowBlank="1" showInputMessage="1" showErrorMessage="1" sqref="AP70:AP74" xr:uid="{00000000-0002-0000-0000-000004000000}">
      <formula1>$AN$2:$AN$3</formula1>
    </dataValidation>
    <dataValidation type="list" allowBlank="1" showInputMessage="1" showErrorMessage="1" sqref="H41:H42 K55 K53 X53 H44:H46 I47:I49 K57 K59" xr:uid="{00000000-0002-0000-0000-000005000000}">
      <formula1>$AL$38:$AL$39</formula1>
    </dataValidation>
    <dataValidation type="list" allowBlank="1" showInputMessage="1" showErrorMessage="1" sqref="O57:Y57 AB53 O55:Y55" xr:uid="{00000000-0002-0000-0000-000006000000}">
      <formula1>$AO$49:$AO$55</formula1>
    </dataValidation>
    <dataValidation type="list" allowBlank="1" showInputMessage="1" showErrorMessage="1" sqref="M59:W59 O53:U53" xr:uid="{00000000-0002-0000-0000-000007000000}">
      <formula1>$AM$49:$AM$54</formula1>
    </dataValidation>
    <dataValidation type="list" allowBlank="1" showInputMessage="1" showErrorMessage="1" sqref="AE42:AG42 I42:J42" xr:uid="{00000000-0002-0000-0000-000008000000}">
      <formula1>$AM$70:$AM$73</formula1>
    </dataValidation>
    <dataValidation type="list" allowBlank="1" showInputMessage="1" showErrorMessage="1" sqref="V42:X42" xr:uid="{00000000-0002-0000-0000-000009000000}">
      <formula1>$AM$38:$AM$42</formula1>
    </dataValidation>
    <dataValidation type="list" allowBlank="1" showInputMessage="1" showErrorMessage="1" sqref="AH42:AJ42" xr:uid="{00000000-0002-0000-0000-00000A000000}">
      <formula1>$AR$38:$AR$41</formula1>
    </dataValidation>
    <dataValidation type="list" allowBlank="1" showInputMessage="1" showErrorMessage="1" sqref="BH95 BE95 BE91 BH91" xr:uid="{00000000-0002-0000-0000-00000B000000}">
      <formula1>$AL$122:$AL$123</formula1>
    </dataValidation>
  </dataValidations>
  <hyperlinks>
    <hyperlink ref="P128" r:id="rId1" xr:uid="{00000000-0004-0000-0000-000000000000}"/>
    <hyperlink ref="P70" r:id="rId2" location="userlist" xr:uid="{00000000-0004-0000-0000-000001000000}"/>
    <hyperlink ref="AU64" r:id="rId3" xr:uid="{00000000-0004-0000-0000-000002000000}"/>
    <hyperlink ref="AV36" r:id="rId4" xr:uid="{00000000-0004-0000-0000-000003000000}"/>
    <hyperlink ref="R39" r:id="rId5" xr:uid="{00000000-0004-0000-0000-000004000000}"/>
    <hyperlink ref="E109" r:id="rId6" xr:uid="{00000000-0004-0000-0000-000005000000}"/>
    <hyperlink ref="AO113" r:id="rId7" xr:uid="{00000000-0004-0000-0000-000006000000}"/>
  </hyperlinks>
  <printOptions horizontalCentered="1"/>
  <pageMargins left="0.51181102362204722" right="0.39370078740157477" top="0.51181102362204722" bottom="0.39370078740157477" header="0.19685039370078738" footer="0.11811023622047245"/>
  <pageSetup paperSize="9" scale="55" orientation="portrait" r:id="rId8"/>
  <headerFooter>
    <oddFooter>&amp;C&amp;"ＭＳ 明朝,標準"&amp;8&amp;P / &amp;N ページ</oddFooter>
  </headerFooter>
  <rowBreaks count="3" manualBreakCount="3">
    <brk id="59" max="35" man="1"/>
    <brk id="110" max="35" man="1"/>
    <brk id="155" max="35" man="1"/>
  </rowBreaks>
  <colBreaks count="1" manualBreakCount="1">
    <brk id="37" max="1048575" man="1"/>
  </colBreaks>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69"/>
  <sheetViews>
    <sheetView view="pageBreakPreview" zoomScale="75" zoomScaleSheetLayoutView="75" workbookViewId="0">
      <selection sqref="A1:B1"/>
    </sheetView>
  </sheetViews>
  <sheetFormatPr defaultRowHeight="12.9" x14ac:dyDescent="0.3"/>
  <cols>
    <col min="1" max="1" width="3.62890625" style="579" customWidth="1"/>
    <col min="2" max="2" width="3.62890625" style="360" customWidth="1"/>
    <col min="3" max="9" width="3.62890625" customWidth="1"/>
    <col min="10" max="10" width="3.62890625" style="360" customWidth="1"/>
    <col min="11" max="13" width="3.62890625" style="579" customWidth="1"/>
    <col min="14" max="31" width="3.62890625" customWidth="1"/>
  </cols>
  <sheetData>
    <row r="1" spans="1:56" ht="20.25" customHeight="1" x14ac:dyDescent="0.3">
      <c r="A1" s="2093" t="s">
        <v>1176</v>
      </c>
      <c r="B1" s="2093"/>
      <c r="C1" s="38"/>
      <c r="D1" s="38"/>
      <c r="E1" s="38"/>
      <c r="F1" s="38"/>
      <c r="G1" s="38"/>
      <c r="H1" s="38"/>
      <c r="I1" s="38"/>
      <c r="J1" s="39"/>
      <c r="K1" s="590"/>
      <c r="L1" s="590"/>
      <c r="M1" s="590"/>
      <c r="N1" s="71"/>
      <c r="O1" s="38"/>
      <c r="P1" s="38"/>
      <c r="Q1" s="38"/>
      <c r="R1" s="38"/>
      <c r="S1" s="38"/>
      <c r="T1" s="38"/>
      <c r="U1" s="38"/>
      <c r="V1" s="38"/>
      <c r="W1" s="38"/>
      <c r="X1" s="38"/>
      <c r="Y1" s="38"/>
      <c r="Z1" s="38"/>
      <c r="AA1" s="2094" t="str">
        <f>'改1－2様式'!E1</f>
        <v>Ver.20260202</v>
      </c>
      <c r="AB1" s="1638"/>
      <c r="AC1" s="1638"/>
      <c r="AD1" s="1638"/>
      <c r="AE1" s="1638"/>
      <c r="AF1" s="38"/>
      <c r="AG1" s="38"/>
      <c r="AH1" s="38"/>
      <c r="AI1" s="38"/>
      <c r="AJ1" s="38"/>
      <c r="AK1" s="38"/>
      <c r="AL1" s="38"/>
      <c r="AM1" s="38"/>
      <c r="AN1" s="38"/>
      <c r="AO1" s="38"/>
      <c r="AP1" s="38"/>
      <c r="AQ1" s="38"/>
      <c r="AR1" s="38"/>
      <c r="AS1" s="38"/>
      <c r="AT1" s="38"/>
      <c r="AU1" s="38"/>
      <c r="AV1" s="38"/>
      <c r="AW1" s="38"/>
      <c r="AX1" s="38"/>
      <c r="AY1" s="38"/>
      <c r="AZ1" s="38"/>
    </row>
    <row r="2" spans="1:56" s="360" customFormat="1" ht="20.25" customHeight="1" x14ac:dyDescent="0.3">
      <c r="A2" s="2095" t="s">
        <v>233</v>
      </c>
      <c r="B2" s="1879"/>
      <c r="C2" s="1879"/>
      <c r="D2" s="1879"/>
      <c r="E2" s="1879"/>
      <c r="F2" s="1879"/>
      <c r="G2" s="1879"/>
      <c r="H2" s="1879"/>
      <c r="I2" s="1879"/>
      <c r="J2" s="1879"/>
      <c r="K2" s="1879"/>
      <c r="L2" s="1879"/>
      <c r="M2" s="1879"/>
      <c r="N2" s="1879"/>
      <c r="O2" s="1879"/>
      <c r="P2" s="1879"/>
      <c r="Q2" s="1879"/>
      <c r="R2" s="1879"/>
      <c r="S2" s="1879"/>
      <c r="T2" s="1879"/>
      <c r="U2" s="1879"/>
      <c r="V2" s="1879"/>
      <c r="W2" s="1879"/>
      <c r="X2" s="1879"/>
      <c r="Y2" s="1879"/>
      <c r="Z2" s="1879"/>
      <c r="AA2" s="1879"/>
      <c r="AB2" s="1879"/>
      <c r="AC2" s="1879"/>
      <c r="AD2" s="1879"/>
      <c r="AE2" s="1879"/>
      <c r="AF2" s="39"/>
      <c r="AG2" s="39"/>
      <c r="AH2" s="39"/>
      <c r="AI2" s="39"/>
      <c r="AJ2" s="39"/>
      <c r="AK2" s="39"/>
      <c r="AL2" s="39"/>
      <c r="AM2" s="2096"/>
      <c r="AN2" s="735"/>
      <c r="AO2" s="39"/>
      <c r="AP2" s="39"/>
      <c r="AQ2" s="39"/>
      <c r="AR2" s="39"/>
      <c r="AS2" s="39"/>
      <c r="AT2" s="39"/>
      <c r="AU2" s="39"/>
      <c r="AV2" s="39"/>
      <c r="AW2" s="39"/>
      <c r="AX2" s="39"/>
      <c r="AY2" s="39"/>
      <c r="AZ2" s="39"/>
    </row>
    <row r="3" spans="1:56" ht="72.75" customHeight="1" x14ac:dyDescent="0.3">
      <c r="A3" s="645" t="s">
        <v>1509</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38"/>
      <c r="AG3" s="38"/>
      <c r="AH3" s="38"/>
      <c r="AI3" s="38"/>
      <c r="AJ3" s="38"/>
      <c r="AK3" s="38"/>
      <c r="AL3" s="38"/>
      <c r="AM3" s="601"/>
      <c r="AN3" s="413"/>
      <c r="AO3" s="38"/>
      <c r="AP3" s="38"/>
      <c r="AQ3" s="38"/>
      <c r="AR3" s="38"/>
      <c r="AS3" s="38"/>
      <c r="AT3" s="38"/>
      <c r="AU3" s="38"/>
      <c r="AV3" s="38"/>
      <c r="AW3" s="38"/>
      <c r="AX3" s="38"/>
      <c r="AY3" s="38"/>
      <c r="AZ3" s="38"/>
    </row>
    <row r="4" spans="1:56" ht="18" customHeight="1" x14ac:dyDescent="0.3">
      <c r="A4" s="672" t="s">
        <v>1282</v>
      </c>
      <c r="B4" s="672"/>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
      <c r="AG4" s="6"/>
      <c r="AH4" s="6"/>
      <c r="AI4" s="6"/>
      <c r="AJ4" s="6"/>
      <c r="AK4" s="6"/>
      <c r="AL4" s="6"/>
      <c r="AM4" s="6"/>
      <c r="AN4" s="6"/>
      <c r="AO4" s="6"/>
      <c r="AP4" s="6"/>
      <c r="AQ4" s="6"/>
      <c r="AR4" s="6"/>
      <c r="AS4" s="6"/>
      <c r="AT4" s="6"/>
      <c r="AU4" s="6"/>
      <c r="AV4" s="6"/>
      <c r="AW4" s="6"/>
      <c r="AX4" s="6"/>
      <c r="AY4" s="6"/>
      <c r="AZ4" s="6"/>
    </row>
    <row r="5" spans="1:56" s="5" customFormat="1" ht="21" customHeight="1" x14ac:dyDescent="0.3">
      <c r="A5" s="580" t="s">
        <v>19</v>
      </c>
      <c r="B5" s="952" t="s">
        <v>626</v>
      </c>
      <c r="C5" s="908"/>
      <c r="D5" s="908"/>
      <c r="E5" s="908"/>
      <c r="F5" s="908"/>
      <c r="G5" s="908"/>
      <c r="H5" s="908"/>
      <c r="I5" s="908"/>
      <c r="J5" s="908"/>
      <c r="K5" s="908"/>
      <c r="L5" s="908"/>
      <c r="M5" s="908"/>
      <c r="N5" s="908"/>
      <c r="O5" s="908"/>
      <c r="P5" s="908"/>
      <c r="Q5" s="908"/>
      <c r="R5" s="908"/>
      <c r="S5" s="908"/>
      <c r="T5" s="908"/>
      <c r="U5" s="908"/>
      <c r="V5" s="908"/>
      <c r="W5" s="908"/>
      <c r="X5" s="908"/>
      <c r="Y5" s="908"/>
      <c r="Z5" s="908"/>
      <c r="AA5" s="908"/>
      <c r="AB5" s="908"/>
      <c r="AC5" s="908"/>
      <c r="AD5" s="908"/>
      <c r="AE5" s="908"/>
      <c r="AF5" s="100"/>
      <c r="AG5" s="100"/>
      <c r="AH5" s="100"/>
      <c r="AI5" s="100"/>
      <c r="AJ5" s="100"/>
      <c r="AK5" s="100"/>
      <c r="AL5" s="100"/>
      <c r="AM5" s="100"/>
      <c r="AN5" s="100"/>
      <c r="AO5" s="100"/>
      <c r="AP5" s="100"/>
      <c r="AQ5" s="100"/>
      <c r="AR5" s="100"/>
      <c r="AS5" s="100"/>
      <c r="AT5" s="100"/>
      <c r="AU5" s="100"/>
      <c r="AV5" s="100"/>
      <c r="AW5" s="100"/>
      <c r="AX5" s="100"/>
      <c r="AY5" s="100"/>
      <c r="AZ5" s="100"/>
    </row>
    <row r="6" spans="1:56" s="5" customFormat="1" ht="24" customHeight="1" x14ac:dyDescent="0.3">
      <c r="A6" s="580"/>
      <c r="B6" s="100" t="s">
        <v>130</v>
      </c>
      <c r="C6" s="952" t="s">
        <v>500</v>
      </c>
      <c r="D6" s="952"/>
      <c r="E6" s="952"/>
      <c r="F6" s="952"/>
      <c r="G6" s="952"/>
      <c r="H6" s="952"/>
      <c r="I6" s="952"/>
      <c r="J6" s="952"/>
      <c r="K6" s="952"/>
      <c r="L6" s="952"/>
      <c r="M6" s="952"/>
      <c r="N6" s="952"/>
      <c r="O6" s="952"/>
      <c r="P6" s="952"/>
      <c r="Q6" s="952"/>
      <c r="R6" s="2027" t="s">
        <v>1150</v>
      </c>
      <c r="S6" s="2027"/>
      <c r="T6" s="2027"/>
      <c r="U6" s="2028"/>
      <c r="V6" s="2028"/>
      <c r="W6" s="2028"/>
      <c r="X6" s="2028"/>
      <c r="Y6" s="2028"/>
      <c r="Z6" s="2028"/>
      <c r="AA6" s="2028"/>
      <c r="AB6" s="2028"/>
      <c r="AC6" s="2028"/>
      <c r="AD6" s="2028"/>
      <c r="AE6" s="2028"/>
      <c r="AF6" s="100"/>
      <c r="AG6" s="100"/>
      <c r="AH6" s="100"/>
      <c r="AI6" s="100"/>
      <c r="AJ6" s="100"/>
      <c r="AK6" s="100"/>
      <c r="AL6" s="100"/>
      <c r="AM6" s="100"/>
      <c r="AN6" s="100"/>
      <c r="AO6" s="100"/>
      <c r="AP6" s="100"/>
      <c r="AQ6" s="100"/>
      <c r="AR6" s="100"/>
      <c r="AS6" s="100"/>
      <c r="AT6" s="100"/>
      <c r="AU6" s="100"/>
      <c r="AV6" s="100"/>
      <c r="AW6" s="100"/>
      <c r="AX6" s="100"/>
      <c r="AY6" s="100"/>
      <c r="AZ6" s="100"/>
    </row>
    <row r="7" spans="1:56" s="5" customFormat="1" ht="30" customHeight="1" x14ac:dyDescent="0.3">
      <c r="A7" s="580"/>
      <c r="B7" s="100" t="s">
        <v>434</v>
      </c>
      <c r="C7" s="952" t="s">
        <v>1203</v>
      </c>
      <c r="D7" s="952"/>
      <c r="E7" s="952"/>
      <c r="F7" s="952"/>
      <c r="G7" s="952"/>
      <c r="H7" s="952"/>
      <c r="I7" s="952"/>
      <c r="J7" s="952"/>
      <c r="K7" s="952"/>
      <c r="L7" s="952"/>
      <c r="M7" s="952"/>
      <c r="N7" s="952"/>
      <c r="O7" s="952"/>
      <c r="P7" s="952"/>
      <c r="Q7" s="952"/>
      <c r="R7" s="952"/>
      <c r="S7" s="952"/>
      <c r="T7" s="952"/>
      <c r="U7" s="952"/>
      <c r="V7" s="952"/>
      <c r="W7" s="952"/>
      <c r="X7" s="952"/>
      <c r="Y7" s="952"/>
      <c r="Z7" s="952"/>
      <c r="AA7" s="952"/>
      <c r="AB7" s="952"/>
      <c r="AC7" s="952"/>
      <c r="AD7" s="952"/>
      <c r="AE7" s="952"/>
      <c r="AF7" s="100"/>
      <c r="AG7" s="610"/>
      <c r="AH7" s="100"/>
      <c r="AI7" s="100"/>
      <c r="AJ7" s="100"/>
      <c r="AK7" s="100"/>
      <c r="AL7" s="100"/>
      <c r="AM7" s="100"/>
      <c r="AN7" s="100"/>
      <c r="AO7" s="100"/>
      <c r="AP7" s="100"/>
      <c r="AQ7" s="100"/>
      <c r="AR7" s="100"/>
      <c r="AS7" s="100"/>
      <c r="AT7" s="100"/>
      <c r="AU7" s="100"/>
      <c r="AV7" s="100"/>
      <c r="AW7" s="100"/>
      <c r="AX7" s="100"/>
      <c r="AY7" s="100"/>
      <c r="AZ7" s="100"/>
    </row>
    <row r="8" spans="1:56" s="5" customFormat="1" ht="18" customHeight="1" x14ac:dyDescent="0.3">
      <c r="A8" s="580" t="s">
        <v>123</v>
      </c>
      <c r="B8" s="952" t="s">
        <v>1188</v>
      </c>
      <c r="C8" s="908"/>
      <c r="D8" s="908"/>
      <c r="E8" s="908"/>
      <c r="F8" s="908"/>
      <c r="G8" s="908"/>
      <c r="H8" s="908"/>
      <c r="I8" s="908"/>
      <c r="J8" s="908"/>
      <c r="K8" s="908"/>
      <c r="L8" s="908"/>
      <c r="M8" s="908"/>
      <c r="N8" s="908"/>
      <c r="O8" s="908"/>
      <c r="P8" s="908"/>
      <c r="Q8" s="908"/>
      <c r="R8" s="908"/>
      <c r="S8" s="908"/>
      <c r="T8" s="908"/>
      <c r="U8" s="908"/>
      <c r="V8" s="908"/>
      <c r="W8" s="908"/>
      <c r="X8" s="908"/>
      <c r="Y8" s="908"/>
      <c r="Z8" s="908"/>
      <c r="AA8" s="908"/>
      <c r="AB8" s="908"/>
      <c r="AC8" s="908"/>
      <c r="AD8" s="908"/>
      <c r="AE8" s="908"/>
      <c r="AF8" s="100"/>
      <c r="AG8" s="100"/>
      <c r="AH8" s="100"/>
      <c r="AI8" s="100"/>
      <c r="AJ8" s="100"/>
      <c r="AK8" s="100"/>
      <c r="AL8" s="100"/>
      <c r="AM8" s="100"/>
      <c r="AN8" s="100"/>
      <c r="AO8" s="100"/>
      <c r="AP8" s="100"/>
      <c r="AQ8" s="100"/>
      <c r="AR8" s="100"/>
      <c r="AS8" s="100"/>
      <c r="AT8" s="100"/>
      <c r="AU8" s="100"/>
      <c r="AV8" s="100"/>
      <c r="AW8" s="100"/>
      <c r="AX8" s="100"/>
      <c r="AY8" s="100"/>
      <c r="AZ8" s="100"/>
    </row>
    <row r="9" spans="1:56" s="5" customFormat="1" ht="18" customHeight="1" x14ac:dyDescent="0.3">
      <c r="A9" s="580"/>
      <c r="B9" s="952" t="s">
        <v>1000</v>
      </c>
      <c r="C9" s="952"/>
      <c r="D9" s="952"/>
      <c r="E9" s="952"/>
      <c r="F9" s="952"/>
      <c r="G9" s="952"/>
      <c r="H9" s="952"/>
      <c r="I9" s="952"/>
      <c r="J9" s="952"/>
      <c r="K9" s="952"/>
      <c r="L9" s="952"/>
      <c r="M9" s="952"/>
      <c r="N9" s="952"/>
      <c r="O9" s="952"/>
      <c r="P9" s="952"/>
      <c r="Q9" s="952"/>
      <c r="R9" s="952"/>
      <c r="S9" s="952"/>
      <c r="T9" s="952"/>
      <c r="U9" s="952"/>
      <c r="V9" s="952"/>
      <c r="W9" s="952"/>
      <c r="X9" s="952"/>
      <c r="Y9" s="952"/>
      <c r="Z9" s="952"/>
      <c r="AA9" s="952"/>
      <c r="AB9" s="952"/>
      <c r="AC9" s="952"/>
      <c r="AD9" s="952"/>
      <c r="AE9" s="952"/>
      <c r="AF9" s="100"/>
      <c r="AG9" s="100"/>
      <c r="AH9" s="100"/>
      <c r="AI9" s="100"/>
      <c r="AJ9" s="100"/>
      <c r="AK9" s="100"/>
      <c r="AL9" s="100"/>
      <c r="AM9" s="100"/>
      <c r="AN9" s="100"/>
      <c r="AO9" s="100"/>
      <c r="AP9" s="100"/>
      <c r="AQ9" s="100"/>
      <c r="AR9" s="100"/>
      <c r="AS9" s="100"/>
      <c r="AT9" s="100"/>
      <c r="AU9" s="100"/>
      <c r="AV9" s="100"/>
      <c r="AW9" s="100"/>
      <c r="AX9" s="100"/>
      <c r="AY9" s="100"/>
      <c r="AZ9" s="100"/>
    </row>
    <row r="10" spans="1:56" s="5" customFormat="1" ht="18" customHeight="1" x14ac:dyDescent="0.3">
      <c r="A10" s="580"/>
      <c r="B10" s="100" t="s">
        <v>1133</v>
      </c>
      <c r="C10" s="952" t="s">
        <v>108</v>
      </c>
      <c r="D10" s="952"/>
      <c r="E10" s="952"/>
      <c r="F10" s="952"/>
      <c r="G10" s="952"/>
      <c r="H10" s="952"/>
      <c r="I10" s="952"/>
      <c r="J10" s="126" t="s">
        <v>5</v>
      </c>
      <c r="K10" s="952" t="s">
        <v>1113</v>
      </c>
      <c r="L10" s="952"/>
      <c r="M10" s="952"/>
      <c r="N10" s="952"/>
      <c r="O10" s="100"/>
      <c r="P10" s="126" t="s">
        <v>5</v>
      </c>
      <c r="Q10" s="952" t="s">
        <v>1114</v>
      </c>
      <c r="R10" s="952"/>
      <c r="S10" s="952"/>
      <c r="T10" s="952"/>
      <c r="U10" s="100"/>
      <c r="V10" s="600" t="s">
        <v>130</v>
      </c>
      <c r="W10" s="952" t="s">
        <v>504</v>
      </c>
      <c r="X10" s="952"/>
      <c r="Y10" s="952"/>
      <c r="Z10" s="952"/>
      <c r="AA10" s="952"/>
      <c r="AB10" s="952"/>
      <c r="AC10" s="952"/>
      <c r="AD10" s="952"/>
      <c r="AE10" s="952"/>
      <c r="AF10" s="100"/>
      <c r="AG10" s="100"/>
      <c r="AH10" s="100"/>
      <c r="AI10" s="100"/>
      <c r="AJ10" s="100"/>
      <c r="AK10" s="100"/>
      <c r="AL10" s="100"/>
      <c r="AM10" s="100"/>
      <c r="AN10" s="100"/>
      <c r="AO10" s="100"/>
      <c r="AP10" s="100"/>
      <c r="AQ10" s="100"/>
      <c r="AR10" s="100"/>
      <c r="AS10" s="100"/>
      <c r="AT10" s="100"/>
      <c r="AU10" s="100"/>
      <c r="AV10" s="100"/>
      <c r="AW10" s="100"/>
      <c r="AX10" s="100"/>
      <c r="AY10" s="6"/>
      <c r="AZ10" s="64"/>
    </row>
    <row r="11" spans="1:56" s="5" customFormat="1" ht="18" customHeight="1" x14ac:dyDescent="0.3">
      <c r="A11" s="580"/>
      <c r="B11" s="100" t="s">
        <v>1135</v>
      </c>
      <c r="C11" s="952" t="s">
        <v>1112</v>
      </c>
      <c r="D11" s="952"/>
      <c r="E11" s="952"/>
      <c r="F11" s="952"/>
      <c r="G11" s="952"/>
      <c r="H11" s="952"/>
      <c r="I11" s="952"/>
      <c r="J11" s="126" t="s">
        <v>5</v>
      </c>
      <c r="K11" s="952" t="s">
        <v>1113</v>
      </c>
      <c r="L11" s="952"/>
      <c r="M11" s="952"/>
      <c r="N11" s="952"/>
      <c r="O11" s="100"/>
      <c r="P11" s="126" t="s">
        <v>5</v>
      </c>
      <c r="Q11" s="952" t="s">
        <v>1114</v>
      </c>
      <c r="R11" s="952"/>
      <c r="S11" s="952"/>
      <c r="T11" s="952"/>
      <c r="U11" s="100"/>
      <c r="V11" s="600" t="s">
        <v>130</v>
      </c>
      <c r="W11" s="952" t="s">
        <v>1416</v>
      </c>
      <c r="X11" s="952"/>
      <c r="Y11" s="952"/>
      <c r="Z11" s="952"/>
      <c r="AA11" s="952"/>
      <c r="AB11" s="952"/>
      <c r="AC11" s="952"/>
      <c r="AD11" s="952"/>
      <c r="AE11" s="952"/>
      <c r="AF11" s="100"/>
      <c r="AG11" s="100"/>
      <c r="AH11" s="100"/>
      <c r="AI11" s="100"/>
      <c r="AJ11" s="100"/>
      <c r="AK11" s="100"/>
      <c r="AL11" s="100"/>
      <c r="AM11" s="100"/>
      <c r="AN11" s="100"/>
      <c r="AO11" s="100"/>
      <c r="AP11" s="100"/>
      <c r="AQ11" s="100"/>
      <c r="AR11" s="100"/>
      <c r="AS11" s="100"/>
      <c r="AT11" s="100"/>
      <c r="AU11" s="100"/>
      <c r="AV11" s="100"/>
      <c r="AW11" s="100"/>
      <c r="AX11" s="100"/>
      <c r="AY11" s="6"/>
      <c r="AZ11" s="64"/>
    </row>
    <row r="12" spans="1:56" s="5" customFormat="1" ht="18" customHeight="1" x14ac:dyDescent="0.3">
      <c r="A12" s="580" t="s">
        <v>1011</v>
      </c>
      <c r="B12" s="640" t="s">
        <v>761</v>
      </c>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c r="AB12" s="908"/>
      <c r="AC12" s="908"/>
      <c r="AD12" s="908"/>
      <c r="AE12" s="908"/>
      <c r="AF12" s="8"/>
      <c r="AG12" s="8"/>
      <c r="AH12" s="8"/>
      <c r="AI12" s="8"/>
      <c r="AJ12" s="8"/>
      <c r="AK12" s="8"/>
      <c r="AL12" s="8"/>
      <c r="AM12" s="8"/>
      <c r="AN12" s="8"/>
      <c r="AO12" s="8"/>
      <c r="AP12" s="8"/>
      <c r="AQ12" s="8"/>
      <c r="AR12" s="8"/>
      <c r="AS12" s="8"/>
      <c r="AT12" s="8"/>
      <c r="AU12" s="8"/>
      <c r="AV12" s="8"/>
      <c r="AW12" s="8"/>
      <c r="AX12" s="8"/>
      <c r="AY12" s="8"/>
      <c r="AZ12" s="8"/>
    </row>
    <row r="13" spans="1:56" ht="12" customHeight="1" x14ac:dyDescent="0.3">
      <c r="A13" s="1630"/>
      <c r="B13" s="637"/>
      <c r="C13" s="637"/>
      <c r="D13" s="637"/>
      <c r="E13" s="637"/>
      <c r="F13" s="637"/>
      <c r="G13" s="637"/>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65"/>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row>
    <row r="14" spans="1:56" ht="26.25" customHeight="1" x14ac:dyDescent="0.3">
      <c r="A14" s="2097" t="s">
        <v>1119</v>
      </c>
      <c r="B14" s="2098"/>
      <c r="C14" s="2098"/>
      <c r="D14" s="2098"/>
      <c r="E14" s="2098"/>
      <c r="F14" s="2098"/>
      <c r="G14" s="2098"/>
      <c r="H14" s="2098"/>
      <c r="I14" s="2098"/>
      <c r="J14" s="2098"/>
      <c r="K14" s="2098"/>
      <c r="L14" s="2098"/>
      <c r="M14" s="2098"/>
      <c r="N14" s="2098"/>
      <c r="O14" s="2099"/>
      <c r="P14" s="2099"/>
      <c r="Q14" s="2099"/>
      <c r="R14" s="599"/>
      <c r="S14" s="599"/>
      <c r="T14" s="599"/>
      <c r="U14" s="599"/>
      <c r="V14" s="599"/>
      <c r="W14" s="599"/>
      <c r="X14" s="599"/>
      <c r="Y14" s="599"/>
      <c r="Z14" s="599"/>
      <c r="AA14" s="599"/>
      <c r="AB14" s="599"/>
      <c r="AC14" s="599"/>
      <c r="AD14" s="599"/>
      <c r="AE14" s="599"/>
      <c r="AF14" s="599"/>
      <c r="AG14" s="38" t="s">
        <v>0</v>
      </c>
      <c r="AH14" s="38"/>
      <c r="AI14" s="38"/>
      <c r="AJ14" s="38"/>
      <c r="AK14" s="38"/>
      <c r="AL14" s="38"/>
      <c r="AM14" s="38"/>
      <c r="AN14" s="38"/>
      <c r="AO14" s="38"/>
      <c r="AP14" s="38"/>
      <c r="AQ14" s="38"/>
      <c r="AR14" s="38"/>
      <c r="AS14" s="38"/>
      <c r="AT14" s="38"/>
      <c r="AU14" s="38"/>
      <c r="AV14" s="38"/>
      <c r="AW14" s="38"/>
      <c r="AX14" s="38"/>
      <c r="AY14" s="38"/>
      <c r="AZ14" s="38"/>
    </row>
    <row r="15" spans="1:56" ht="24.75" customHeight="1" x14ac:dyDescent="0.3">
      <c r="A15" s="2030" t="s">
        <v>1283</v>
      </c>
      <c r="B15" s="2031"/>
      <c r="C15" s="2031"/>
      <c r="D15" s="2031"/>
      <c r="E15" s="2031"/>
      <c r="F15" s="2031"/>
      <c r="G15" s="2031"/>
      <c r="H15" s="2031"/>
      <c r="I15" s="2032"/>
      <c r="J15" s="2033" t="s">
        <v>1040</v>
      </c>
      <c r="K15" s="2034"/>
      <c r="L15" s="2034"/>
      <c r="M15" s="2034"/>
      <c r="N15" s="2034"/>
      <c r="O15" s="2034"/>
      <c r="P15" s="2034"/>
      <c r="Q15" s="2034"/>
      <c r="R15" s="2034"/>
      <c r="S15" s="2034"/>
      <c r="T15" s="2034"/>
      <c r="U15" s="2034"/>
      <c r="V15" s="2034"/>
      <c r="W15" s="2034"/>
      <c r="X15" s="2034"/>
      <c r="Y15" s="2034"/>
      <c r="Z15" s="2034"/>
      <c r="AA15" s="2034"/>
      <c r="AB15" s="2034"/>
      <c r="AC15" s="2034"/>
      <c r="AD15" s="2034"/>
      <c r="AE15" s="2035"/>
      <c r="AG15" t="s">
        <v>5</v>
      </c>
    </row>
    <row r="16" spans="1:56" ht="18" customHeight="1" x14ac:dyDescent="0.3">
      <c r="A16" s="602" t="s">
        <v>5</v>
      </c>
      <c r="B16" s="2123" t="s">
        <v>1284</v>
      </c>
      <c r="C16" s="939"/>
      <c r="D16" s="2125" t="s">
        <v>1296</v>
      </c>
      <c r="E16" s="2126"/>
      <c r="F16" s="2126"/>
      <c r="G16" s="2126"/>
      <c r="H16" s="2126"/>
      <c r="I16" s="2127"/>
      <c r="J16" s="593" t="s">
        <v>5</v>
      </c>
      <c r="K16" s="2100" t="s">
        <v>1306</v>
      </c>
      <c r="L16" s="2100"/>
      <c r="M16" s="2100"/>
      <c r="N16" s="2101" t="s">
        <v>733</v>
      </c>
      <c r="O16" s="2101"/>
      <c r="P16" s="2101"/>
      <c r="Q16" s="2101"/>
      <c r="R16" s="2101"/>
      <c r="S16" s="2101"/>
      <c r="T16" s="2101"/>
      <c r="U16" s="2101"/>
      <c r="V16" s="2101"/>
      <c r="W16" s="2101"/>
      <c r="X16" s="2101"/>
      <c r="Y16" s="2101"/>
      <c r="Z16" s="2101"/>
      <c r="AA16" s="2101"/>
      <c r="AB16" s="2101"/>
      <c r="AC16" s="2101"/>
      <c r="AD16" s="2101"/>
      <c r="AE16" s="2102"/>
    </row>
    <row r="17" spans="1:33" ht="18" customHeight="1" x14ac:dyDescent="0.3">
      <c r="A17" s="603"/>
      <c r="B17" s="2124"/>
      <c r="C17" s="939"/>
      <c r="D17" s="2125"/>
      <c r="E17" s="2126"/>
      <c r="F17" s="2126"/>
      <c r="G17" s="2126"/>
      <c r="H17" s="2126"/>
      <c r="I17" s="2127"/>
      <c r="J17" s="594" t="s">
        <v>5</v>
      </c>
      <c r="K17" s="2100" t="s">
        <v>1307</v>
      </c>
      <c r="L17" s="2100" t="s">
        <v>1307</v>
      </c>
      <c r="M17" s="2100" t="s">
        <v>1307</v>
      </c>
      <c r="N17" s="2101" t="s">
        <v>244</v>
      </c>
      <c r="O17" s="2101" t="s">
        <v>244</v>
      </c>
      <c r="P17" s="2101" t="s">
        <v>244</v>
      </c>
      <c r="Q17" s="2101" t="s">
        <v>244</v>
      </c>
      <c r="R17" s="2101" t="s">
        <v>244</v>
      </c>
      <c r="S17" s="2101" t="s">
        <v>244</v>
      </c>
      <c r="T17" s="2101" t="s">
        <v>244</v>
      </c>
      <c r="U17" s="2101" t="s">
        <v>244</v>
      </c>
      <c r="V17" s="2101" t="s">
        <v>244</v>
      </c>
      <c r="W17" s="2101" t="s">
        <v>244</v>
      </c>
      <c r="X17" s="2101" t="s">
        <v>244</v>
      </c>
      <c r="Y17" s="2101" t="s">
        <v>244</v>
      </c>
      <c r="Z17" s="2101" t="s">
        <v>244</v>
      </c>
      <c r="AA17" s="2101" t="s">
        <v>244</v>
      </c>
      <c r="AB17" s="2101" t="s">
        <v>244</v>
      </c>
      <c r="AC17" s="2101" t="s">
        <v>244</v>
      </c>
      <c r="AD17" s="2101" t="s">
        <v>244</v>
      </c>
      <c r="AE17" s="2102" t="s">
        <v>244</v>
      </c>
    </row>
    <row r="18" spans="1:33" ht="18" customHeight="1" x14ac:dyDescent="0.3">
      <c r="A18" s="603"/>
      <c r="B18" s="2124"/>
      <c r="C18" s="939"/>
      <c r="D18" s="2125"/>
      <c r="E18" s="2126"/>
      <c r="F18" s="2126"/>
      <c r="G18" s="2126"/>
      <c r="H18" s="2126"/>
      <c r="I18" s="2127"/>
      <c r="J18" s="594" t="s">
        <v>5</v>
      </c>
      <c r="K18" s="2100" t="s">
        <v>1308</v>
      </c>
      <c r="L18" s="2100" t="s">
        <v>1308</v>
      </c>
      <c r="M18" s="2100" t="s">
        <v>1308</v>
      </c>
      <c r="N18" s="2101" t="s">
        <v>358</v>
      </c>
      <c r="O18" s="2101" t="s">
        <v>358</v>
      </c>
      <c r="P18" s="2101" t="s">
        <v>358</v>
      </c>
      <c r="Q18" s="2101" t="s">
        <v>358</v>
      </c>
      <c r="R18" s="2101" t="s">
        <v>358</v>
      </c>
      <c r="S18" s="2101" t="s">
        <v>358</v>
      </c>
      <c r="T18" s="2101" t="s">
        <v>358</v>
      </c>
      <c r="U18" s="2101" t="s">
        <v>358</v>
      </c>
      <c r="V18" s="2101" t="s">
        <v>358</v>
      </c>
      <c r="W18" s="2101" t="s">
        <v>358</v>
      </c>
      <c r="X18" s="2101" t="s">
        <v>358</v>
      </c>
      <c r="Y18" s="2101" t="s">
        <v>358</v>
      </c>
      <c r="Z18" s="2101" t="s">
        <v>358</v>
      </c>
      <c r="AA18" s="2101" t="s">
        <v>358</v>
      </c>
      <c r="AB18" s="2101" t="s">
        <v>358</v>
      </c>
      <c r="AC18" s="2101" t="s">
        <v>358</v>
      </c>
      <c r="AD18" s="2101" t="s">
        <v>358</v>
      </c>
      <c r="AE18" s="2102" t="s">
        <v>358</v>
      </c>
    </row>
    <row r="19" spans="1:33" ht="18" customHeight="1" x14ac:dyDescent="0.3">
      <c r="A19" s="603"/>
      <c r="B19" s="2124"/>
      <c r="C19" s="939"/>
      <c r="D19" s="2125"/>
      <c r="E19" s="2126"/>
      <c r="F19" s="2126"/>
      <c r="G19" s="2126"/>
      <c r="H19" s="2126"/>
      <c r="I19" s="2127"/>
      <c r="J19" s="594" t="s">
        <v>5</v>
      </c>
      <c r="K19" s="2100" t="s">
        <v>1309</v>
      </c>
      <c r="L19" s="2100" t="s">
        <v>1309</v>
      </c>
      <c r="M19" s="2100" t="s">
        <v>1309</v>
      </c>
      <c r="N19" s="2101" t="s">
        <v>1340</v>
      </c>
      <c r="O19" s="2101" t="s">
        <v>193</v>
      </c>
      <c r="P19" s="2101" t="s">
        <v>193</v>
      </c>
      <c r="Q19" s="2101" t="s">
        <v>193</v>
      </c>
      <c r="R19" s="2101" t="s">
        <v>193</v>
      </c>
      <c r="S19" s="2101" t="s">
        <v>193</v>
      </c>
      <c r="T19" s="2101" t="s">
        <v>193</v>
      </c>
      <c r="U19" s="2101" t="s">
        <v>193</v>
      </c>
      <c r="V19" s="2101" t="s">
        <v>193</v>
      </c>
      <c r="W19" s="2101" t="s">
        <v>193</v>
      </c>
      <c r="X19" s="2101" t="s">
        <v>193</v>
      </c>
      <c r="Y19" s="2101" t="s">
        <v>193</v>
      </c>
      <c r="Z19" s="2101" t="s">
        <v>193</v>
      </c>
      <c r="AA19" s="2101" t="s">
        <v>193</v>
      </c>
      <c r="AB19" s="2101" t="s">
        <v>193</v>
      </c>
      <c r="AC19" s="2101" t="s">
        <v>193</v>
      </c>
      <c r="AD19" s="2101" t="s">
        <v>193</v>
      </c>
      <c r="AE19" s="2102" t="s">
        <v>193</v>
      </c>
      <c r="AG19" s="360"/>
    </row>
    <row r="20" spans="1:33" ht="18" customHeight="1" x14ac:dyDescent="0.3">
      <c r="A20" s="603"/>
      <c r="B20" s="2124"/>
      <c r="C20" s="939"/>
      <c r="D20" s="2125"/>
      <c r="E20" s="2126"/>
      <c r="F20" s="2126"/>
      <c r="G20" s="2126"/>
      <c r="H20" s="2126"/>
      <c r="I20" s="2127"/>
      <c r="J20" s="594" t="s">
        <v>5</v>
      </c>
      <c r="K20" s="2100" t="s">
        <v>1310</v>
      </c>
      <c r="L20" s="2100" t="s">
        <v>1310</v>
      </c>
      <c r="M20" s="2100" t="s">
        <v>1310</v>
      </c>
      <c r="N20" s="2101" t="s">
        <v>472</v>
      </c>
      <c r="O20" s="2101" t="s">
        <v>472</v>
      </c>
      <c r="P20" s="2101" t="s">
        <v>472</v>
      </c>
      <c r="Q20" s="2101" t="s">
        <v>472</v>
      </c>
      <c r="R20" s="2101" t="s">
        <v>472</v>
      </c>
      <c r="S20" s="2101" t="s">
        <v>472</v>
      </c>
      <c r="T20" s="2101" t="s">
        <v>472</v>
      </c>
      <c r="U20" s="2101" t="s">
        <v>472</v>
      </c>
      <c r="V20" s="2101" t="s">
        <v>472</v>
      </c>
      <c r="W20" s="2101" t="s">
        <v>472</v>
      </c>
      <c r="X20" s="2101" t="s">
        <v>472</v>
      </c>
      <c r="Y20" s="2101" t="s">
        <v>472</v>
      </c>
      <c r="Z20" s="2101" t="s">
        <v>472</v>
      </c>
      <c r="AA20" s="2101" t="s">
        <v>472</v>
      </c>
      <c r="AB20" s="2101" t="s">
        <v>472</v>
      </c>
      <c r="AC20" s="2101" t="s">
        <v>472</v>
      </c>
      <c r="AD20" s="2101" t="s">
        <v>472</v>
      </c>
      <c r="AE20" s="2102" t="s">
        <v>472</v>
      </c>
    </row>
    <row r="21" spans="1:33" ht="30" customHeight="1" x14ac:dyDescent="0.3">
      <c r="A21" s="604" t="s">
        <v>5</v>
      </c>
      <c r="B21" s="2123" t="s">
        <v>836</v>
      </c>
      <c r="C21" s="2128"/>
      <c r="D21" s="2125" t="s">
        <v>1297</v>
      </c>
      <c r="E21" s="2126"/>
      <c r="F21" s="2126"/>
      <c r="G21" s="2126"/>
      <c r="H21" s="2126"/>
      <c r="I21" s="2127"/>
      <c r="J21" s="594" t="s">
        <v>5</v>
      </c>
      <c r="K21" s="2101" t="s">
        <v>1311</v>
      </c>
      <c r="L21" s="2100" t="s">
        <v>1163</v>
      </c>
      <c r="M21" s="2100" t="s">
        <v>1163</v>
      </c>
      <c r="N21" s="2101" t="s">
        <v>478</v>
      </c>
      <c r="O21" s="2101" t="s">
        <v>478</v>
      </c>
      <c r="P21" s="2101" t="s">
        <v>478</v>
      </c>
      <c r="Q21" s="2101" t="s">
        <v>478</v>
      </c>
      <c r="R21" s="2101" t="s">
        <v>478</v>
      </c>
      <c r="S21" s="2101" t="s">
        <v>478</v>
      </c>
      <c r="T21" s="2101" t="s">
        <v>478</v>
      </c>
      <c r="U21" s="2101" t="s">
        <v>478</v>
      </c>
      <c r="V21" s="2101" t="s">
        <v>478</v>
      </c>
      <c r="W21" s="2101" t="s">
        <v>478</v>
      </c>
      <c r="X21" s="2101" t="s">
        <v>478</v>
      </c>
      <c r="Y21" s="2101" t="s">
        <v>478</v>
      </c>
      <c r="Z21" s="2101" t="s">
        <v>478</v>
      </c>
      <c r="AA21" s="2101" t="s">
        <v>478</v>
      </c>
      <c r="AB21" s="2101" t="s">
        <v>478</v>
      </c>
      <c r="AC21" s="2101" t="s">
        <v>478</v>
      </c>
      <c r="AD21" s="2101" t="s">
        <v>478</v>
      </c>
      <c r="AE21" s="2102" t="s">
        <v>478</v>
      </c>
    </row>
    <row r="22" spans="1:33" ht="18" customHeight="1" x14ac:dyDescent="0.3">
      <c r="A22" s="584"/>
      <c r="B22" s="2123"/>
      <c r="C22" s="2128"/>
      <c r="D22" s="2125"/>
      <c r="E22" s="2126"/>
      <c r="F22" s="2126"/>
      <c r="G22" s="2126"/>
      <c r="H22" s="2126"/>
      <c r="I22" s="2127"/>
      <c r="J22" s="594" t="s">
        <v>5</v>
      </c>
      <c r="K22" s="2100" t="s">
        <v>1312</v>
      </c>
      <c r="L22" s="2100" t="s">
        <v>1312</v>
      </c>
      <c r="M22" s="2100" t="s">
        <v>1312</v>
      </c>
      <c r="N22" s="2101" t="s">
        <v>1342</v>
      </c>
      <c r="O22" s="2101" t="s">
        <v>1342</v>
      </c>
      <c r="P22" s="2101" t="s">
        <v>1342</v>
      </c>
      <c r="Q22" s="2101" t="s">
        <v>1342</v>
      </c>
      <c r="R22" s="2101" t="s">
        <v>1342</v>
      </c>
      <c r="S22" s="2101" t="s">
        <v>1342</v>
      </c>
      <c r="T22" s="2101" t="s">
        <v>1342</v>
      </c>
      <c r="U22" s="2101" t="s">
        <v>1342</v>
      </c>
      <c r="V22" s="2101" t="s">
        <v>1342</v>
      </c>
      <c r="W22" s="2101" t="s">
        <v>1342</v>
      </c>
      <c r="X22" s="2101" t="s">
        <v>1342</v>
      </c>
      <c r="Y22" s="2101" t="s">
        <v>1342</v>
      </c>
      <c r="Z22" s="2101" t="s">
        <v>1342</v>
      </c>
      <c r="AA22" s="2101" t="s">
        <v>1342</v>
      </c>
      <c r="AB22" s="2101" t="s">
        <v>1342</v>
      </c>
      <c r="AC22" s="2101" t="s">
        <v>1342</v>
      </c>
      <c r="AD22" s="2101" t="s">
        <v>1342</v>
      </c>
      <c r="AE22" s="2102" t="s">
        <v>1342</v>
      </c>
    </row>
    <row r="23" spans="1:33" ht="18" customHeight="1" x14ac:dyDescent="0.3">
      <c r="A23" s="584"/>
      <c r="B23" s="2123"/>
      <c r="C23" s="2128"/>
      <c r="D23" s="2125"/>
      <c r="E23" s="2126"/>
      <c r="F23" s="2126"/>
      <c r="G23" s="2126"/>
      <c r="H23" s="2126"/>
      <c r="I23" s="2127"/>
      <c r="J23" s="594" t="s">
        <v>5</v>
      </c>
      <c r="K23" s="2100" t="s">
        <v>884</v>
      </c>
      <c r="L23" s="2100" t="s">
        <v>884</v>
      </c>
      <c r="M23" s="2100" t="s">
        <v>884</v>
      </c>
      <c r="N23" s="2101" t="s">
        <v>996</v>
      </c>
      <c r="O23" s="2101" t="s">
        <v>996</v>
      </c>
      <c r="P23" s="2101" t="s">
        <v>996</v>
      </c>
      <c r="Q23" s="2101" t="s">
        <v>996</v>
      </c>
      <c r="R23" s="2101" t="s">
        <v>996</v>
      </c>
      <c r="S23" s="2101" t="s">
        <v>996</v>
      </c>
      <c r="T23" s="2101" t="s">
        <v>996</v>
      </c>
      <c r="U23" s="2101" t="s">
        <v>996</v>
      </c>
      <c r="V23" s="2101" t="s">
        <v>996</v>
      </c>
      <c r="W23" s="2101" t="s">
        <v>996</v>
      </c>
      <c r="X23" s="2101" t="s">
        <v>996</v>
      </c>
      <c r="Y23" s="2101" t="s">
        <v>996</v>
      </c>
      <c r="Z23" s="2101" t="s">
        <v>996</v>
      </c>
      <c r="AA23" s="2101" t="s">
        <v>996</v>
      </c>
      <c r="AB23" s="2101" t="s">
        <v>996</v>
      </c>
      <c r="AC23" s="2101" t="s">
        <v>996</v>
      </c>
      <c r="AD23" s="2101" t="s">
        <v>996</v>
      </c>
      <c r="AE23" s="2102" t="s">
        <v>996</v>
      </c>
    </row>
    <row r="24" spans="1:33" ht="18" customHeight="1" x14ac:dyDescent="0.3">
      <c r="A24" s="584"/>
      <c r="B24" s="2123"/>
      <c r="C24" s="2128"/>
      <c r="D24" s="2125"/>
      <c r="E24" s="2126"/>
      <c r="F24" s="2126"/>
      <c r="G24" s="2126"/>
      <c r="H24" s="2126"/>
      <c r="I24" s="2127"/>
      <c r="J24" s="594" t="s">
        <v>5</v>
      </c>
      <c r="K24" s="2100" t="s">
        <v>1314</v>
      </c>
      <c r="L24" s="2100" t="s">
        <v>1314</v>
      </c>
      <c r="M24" s="2100" t="s">
        <v>1314</v>
      </c>
      <c r="N24" s="2101" t="s">
        <v>1343</v>
      </c>
      <c r="O24" s="2101" t="s">
        <v>1343</v>
      </c>
      <c r="P24" s="2101" t="s">
        <v>1343</v>
      </c>
      <c r="Q24" s="2101" t="s">
        <v>1343</v>
      </c>
      <c r="R24" s="2101" t="s">
        <v>1343</v>
      </c>
      <c r="S24" s="2101" t="s">
        <v>1343</v>
      </c>
      <c r="T24" s="2101" t="s">
        <v>1343</v>
      </c>
      <c r="U24" s="2101" t="s">
        <v>1343</v>
      </c>
      <c r="V24" s="2101" t="s">
        <v>1343</v>
      </c>
      <c r="W24" s="2101" t="s">
        <v>1343</v>
      </c>
      <c r="X24" s="2101" t="s">
        <v>1343</v>
      </c>
      <c r="Y24" s="2101" t="s">
        <v>1343</v>
      </c>
      <c r="Z24" s="2101" t="s">
        <v>1343</v>
      </c>
      <c r="AA24" s="2101" t="s">
        <v>1343</v>
      </c>
      <c r="AB24" s="2101" t="s">
        <v>1343</v>
      </c>
      <c r="AC24" s="2101" t="s">
        <v>1343</v>
      </c>
      <c r="AD24" s="2101" t="s">
        <v>1343</v>
      </c>
      <c r="AE24" s="2102" t="s">
        <v>1343</v>
      </c>
    </row>
    <row r="25" spans="1:33" ht="18" customHeight="1" x14ac:dyDescent="0.3">
      <c r="A25" s="584"/>
      <c r="B25" s="2123"/>
      <c r="C25" s="2128"/>
      <c r="D25" s="2125"/>
      <c r="E25" s="2126"/>
      <c r="F25" s="2126"/>
      <c r="G25" s="2126"/>
      <c r="H25" s="2126"/>
      <c r="I25" s="2127"/>
      <c r="J25" s="594" t="s">
        <v>5</v>
      </c>
      <c r="K25" s="2100" t="s">
        <v>278</v>
      </c>
      <c r="L25" s="2100" t="s">
        <v>278</v>
      </c>
      <c r="M25" s="2100" t="s">
        <v>278</v>
      </c>
      <c r="N25" s="2101" t="s">
        <v>713</v>
      </c>
      <c r="O25" s="2101" t="s">
        <v>713</v>
      </c>
      <c r="P25" s="2101" t="s">
        <v>713</v>
      </c>
      <c r="Q25" s="2101" t="s">
        <v>713</v>
      </c>
      <c r="R25" s="2101" t="s">
        <v>713</v>
      </c>
      <c r="S25" s="2101" t="s">
        <v>713</v>
      </c>
      <c r="T25" s="2101" t="s">
        <v>713</v>
      </c>
      <c r="U25" s="2101" t="s">
        <v>713</v>
      </c>
      <c r="V25" s="2101" t="s">
        <v>713</v>
      </c>
      <c r="W25" s="2101" t="s">
        <v>713</v>
      </c>
      <c r="X25" s="2101" t="s">
        <v>713</v>
      </c>
      <c r="Y25" s="2101" t="s">
        <v>713</v>
      </c>
      <c r="Z25" s="2101" t="s">
        <v>713</v>
      </c>
      <c r="AA25" s="2101" t="s">
        <v>713</v>
      </c>
      <c r="AB25" s="2101" t="s">
        <v>713</v>
      </c>
      <c r="AC25" s="2101" t="s">
        <v>713</v>
      </c>
      <c r="AD25" s="2101" t="s">
        <v>713</v>
      </c>
      <c r="AE25" s="2102" t="s">
        <v>713</v>
      </c>
    </row>
    <row r="26" spans="1:33" ht="18" customHeight="1" x14ac:dyDescent="0.3">
      <c r="A26" s="584"/>
      <c r="B26" s="2123"/>
      <c r="C26" s="2128"/>
      <c r="D26" s="2125"/>
      <c r="E26" s="2126"/>
      <c r="F26" s="2126"/>
      <c r="G26" s="2126"/>
      <c r="H26" s="2126"/>
      <c r="I26" s="2127"/>
      <c r="J26" s="594" t="s">
        <v>5</v>
      </c>
      <c r="K26" s="2100" t="s">
        <v>41</v>
      </c>
      <c r="L26" s="2100" t="s">
        <v>41</v>
      </c>
      <c r="M26" s="2100" t="s">
        <v>41</v>
      </c>
      <c r="N26" s="2101" t="s">
        <v>414</v>
      </c>
      <c r="O26" s="2101" t="s">
        <v>709</v>
      </c>
      <c r="P26" s="2101" t="s">
        <v>709</v>
      </c>
      <c r="Q26" s="2101" t="s">
        <v>709</v>
      </c>
      <c r="R26" s="2101" t="s">
        <v>709</v>
      </c>
      <c r="S26" s="2101" t="s">
        <v>709</v>
      </c>
      <c r="T26" s="2101" t="s">
        <v>709</v>
      </c>
      <c r="U26" s="2101" t="s">
        <v>709</v>
      </c>
      <c r="V26" s="2101" t="s">
        <v>709</v>
      </c>
      <c r="W26" s="2101" t="s">
        <v>709</v>
      </c>
      <c r="X26" s="2101" t="s">
        <v>709</v>
      </c>
      <c r="Y26" s="2101" t="s">
        <v>709</v>
      </c>
      <c r="Z26" s="2101" t="s">
        <v>709</v>
      </c>
      <c r="AA26" s="2101" t="s">
        <v>709</v>
      </c>
      <c r="AB26" s="2101" t="s">
        <v>709</v>
      </c>
      <c r="AC26" s="2101" t="s">
        <v>709</v>
      </c>
      <c r="AD26" s="2101" t="s">
        <v>709</v>
      </c>
      <c r="AE26" s="2102" t="s">
        <v>709</v>
      </c>
    </row>
    <row r="27" spans="1:33" ht="30" customHeight="1" x14ac:dyDescent="0.3">
      <c r="A27" s="584"/>
      <c r="B27" s="2123"/>
      <c r="C27" s="2128"/>
      <c r="D27" s="2125"/>
      <c r="E27" s="2126"/>
      <c r="F27" s="2126"/>
      <c r="G27" s="2126"/>
      <c r="H27" s="2126"/>
      <c r="I27" s="2127"/>
      <c r="J27" s="594" t="s">
        <v>5</v>
      </c>
      <c r="K27" s="2101" t="s">
        <v>1315</v>
      </c>
      <c r="L27" s="2100" t="s">
        <v>1337</v>
      </c>
      <c r="M27" s="2100" t="s">
        <v>1337</v>
      </c>
      <c r="N27" s="2101" t="s">
        <v>1344</v>
      </c>
      <c r="O27" s="2101" t="s">
        <v>1344</v>
      </c>
      <c r="P27" s="2101" t="s">
        <v>1344</v>
      </c>
      <c r="Q27" s="2101" t="s">
        <v>1344</v>
      </c>
      <c r="R27" s="2101" t="s">
        <v>1344</v>
      </c>
      <c r="S27" s="2101" t="s">
        <v>1344</v>
      </c>
      <c r="T27" s="2101" t="s">
        <v>1344</v>
      </c>
      <c r="U27" s="2101" t="s">
        <v>1344</v>
      </c>
      <c r="V27" s="2101" t="s">
        <v>1344</v>
      </c>
      <c r="W27" s="2101" t="s">
        <v>1344</v>
      </c>
      <c r="X27" s="2101" t="s">
        <v>1344</v>
      </c>
      <c r="Y27" s="2101" t="s">
        <v>1344</v>
      </c>
      <c r="Z27" s="2101" t="s">
        <v>1344</v>
      </c>
      <c r="AA27" s="2101" t="s">
        <v>1344</v>
      </c>
      <c r="AB27" s="2101" t="s">
        <v>1344</v>
      </c>
      <c r="AC27" s="2101" t="s">
        <v>1344</v>
      </c>
      <c r="AD27" s="2101" t="s">
        <v>1344</v>
      </c>
      <c r="AE27" s="2102" t="s">
        <v>1344</v>
      </c>
    </row>
    <row r="28" spans="1:33" ht="18" customHeight="1" x14ac:dyDescent="0.3">
      <c r="A28" s="584"/>
      <c r="B28" s="2123"/>
      <c r="C28" s="2128"/>
      <c r="D28" s="2125"/>
      <c r="E28" s="2126"/>
      <c r="F28" s="2126"/>
      <c r="G28" s="2126"/>
      <c r="H28" s="2126"/>
      <c r="I28" s="2127"/>
      <c r="J28" s="594" t="s">
        <v>5</v>
      </c>
      <c r="K28" s="2100" t="s">
        <v>1318</v>
      </c>
      <c r="L28" s="2100" t="s">
        <v>1318</v>
      </c>
      <c r="M28" s="2100" t="s">
        <v>1318</v>
      </c>
      <c r="N28" s="2101" t="s">
        <v>1346</v>
      </c>
      <c r="O28" s="2101" t="s">
        <v>1346</v>
      </c>
      <c r="P28" s="2101" t="s">
        <v>1346</v>
      </c>
      <c r="Q28" s="2101" t="s">
        <v>1346</v>
      </c>
      <c r="R28" s="2101" t="s">
        <v>1346</v>
      </c>
      <c r="S28" s="2101" t="s">
        <v>1346</v>
      </c>
      <c r="T28" s="2101" t="s">
        <v>1346</v>
      </c>
      <c r="U28" s="2101" t="s">
        <v>1346</v>
      </c>
      <c r="V28" s="2101" t="s">
        <v>1346</v>
      </c>
      <c r="W28" s="2101" t="s">
        <v>1346</v>
      </c>
      <c r="X28" s="2101" t="s">
        <v>1346</v>
      </c>
      <c r="Y28" s="2101" t="s">
        <v>1346</v>
      </c>
      <c r="Z28" s="2101" t="s">
        <v>1346</v>
      </c>
      <c r="AA28" s="2101" t="s">
        <v>1346</v>
      </c>
      <c r="AB28" s="2101" t="s">
        <v>1346</v>
      </c>
      <c r="AC28" s="2101" t="s">
        <v>1346</v>
      </c>
      <c r="AD28" s="2101" t="s">
        <v>1346</v>
      </c>
      <c r="AE28" s="2102" t="s">
        <v>1346</v>
      </c>
    </row>
    <row r="29" spans="1:33" ht="18" customHeight="1" x14ac:dyDescent="0.3">
      <c r="A29" s="584"/>
      <c r="B29" s="2123"/>
      <c r="C29" s="2128"/>
      <c r="D29" s="2125"/>
      <c r="E29" s="2126"/>
      <c r="F29" s="2126"/>
      <c r="G29" s="2126"/>
      <c r="H29" s="2126"/>
      <c r="I29" s="2127"/>
      <c r="J29" s="594" t="s">
        <v>5</v>
      </c>
      <c r="K29" s="2100" t="s">
        <v>417</v>
      </c>
      <c r="L29" s="2100" t="s">
        <v>417</v>
      </c>
      <c r="M29" s="2100" t="s">
        <v>417</v>
      </c>
      <c r="N29" s="2101" t="s">
        <v>1149</v>
      </c>
      <c r="O29" s="2101" t="s">
        <v>1149</v>
      </c>
      <c r="P29" s="2101" t="s">
        <v>1149</v>
      </c>
      <c r="Q29" s="2101" t="s">
        <v>1149</v>
      </c>
      <c r="R29" s="2101" t="s">
        <v>1149</v>
      </c>
      <c r="S29" s="2101" t="s">
        <v>1149</v>
      </c>
      <c r="T29" s="2101" t="s">
        <v>1149</v>
      </c>
      <c r="U29" s="2101" t="s">
        <v>1149</v>
      </c>
      <c r="V29" s="2101" t="s">
        <v>1149</v>
      </c>
      <c r="W29" s="2101" t="s">
        <v>1149</v>
      </c>
      <c r="X29" s="2101" t="s">
        <v>1149</v>
      </c>
      <c r="Y29" s="2101" t="s">
        <v>1149</v>
      </c>
      <c r="Z29" s="2101" t="s">
        <v>1149</v>
      </c>
      <c r="AA29" s="2101" t="s">
        <v>1149</v>
      </c>
      <c r="AB29" s="2101" t="s">
        <v>1149</v>
      </c>
      <c r="AC29" s="2101" t="s">
        <v>1149</v>
      </c>
      <c r="AD29" s="2101" t="s">
        <v>1149</v>
      </c>
      <c r="AE29" s="2102" t="s">
        <v>1149</v>
      </c>
    </row>
    <row r="30" spans="1:33" ht="60.75" customHeight="1" x14ac:dyDescent="0.3">
      <c r="A30" s="604" t="s">
        <v>5</v>
      </c>
      <c r="B30" s="2103" t="s">
        <v>876</v>
      </c>
      <c r="C30" s="2104"/>
      <c r="D30" s="2105" t="s">
        <v>1298</v>
      </c>
      <c r="E30" s="823"/>
      <c r="F30" s="823"/>
      <c r="G30" s="823"/>
      <c r="H30" s="823"/>
      <c r="I30" s="2106"/>
      <c r="J30" s="594" t="s">
        <v>5</v>
      </c>
      <c r="K30" s="2101" t="s">
        <v>205</v>
      </c>
      <c r="L30" s="2100" t="s">
        <v>1338</v>
      </c>
      <c r="M30" s="2100" t="s">
        <v>1338</v>
      </c>
      <c r="N30" s="2101" t="s">
        <v>1348</v>
      </c>
      <c r="O30" s="2101" t="s">
        <v>1367</v>
      </c>
      <c r="P30" s="2101" t="s">
        <v>1367</v>
      </c>
      <c r="Q30" s="2101" t="s">
        <v>1367</v>
      </c>
      <c r="R30" s="2101" t="s">
        <v>1367</v>
      </c>
      <c r="S30" s="2101" t="s">
        <v>1367</v>
      </c>
      <c r="T30" s="2101" t="s">
        <v>1367</v>
      </c>
      <c r="U30" s="2101" t="s">
        <v>1367</v>
      </c>
      <c r="V30" s="2101" t="s">
        <v>1367</v>
      </c>
      <c r="W30" s="2101" t="s">
        <v>1367</v>
      </c>
      <c r="X30" s="2101" t="s">
        <v>1367</v>
      </c>
      <c r="Y30" s="2101" t="s">
        <v>1367</v>
      </c>
      <c r="Z30" s="2101" t="s">
        <v>1367</v>
      </c>
      <c r="AA30" s="2101" t="s">
        <v>1367</v>
      </c>
      <c r="AB30" s="2101" t="s">
        <v>1367</v>
      </c>
      <c r="AC30" s="2101" t="s">
        <v>1367</v>
      </c>
      <c r="AD30" s="2101" t="s">
        <v>1367</v>
      </c>
      <c r="AE30" s="2102" t="s">
        <v>1367</v>
      </c>
    </row>
    <row r="31" spans="1:33" ht="18" customHeight="1" x14ac:dyDescent="0.3">
      <c r="A31" s="604" t="s">
        <v>5</v>
      </c>
      <c r="B31" s="2123" t="s">
        <v>1285</v>
      </c>
      <c r="C31" s="2128"/>
      <c r="D31" s="2125" t="s">
        <v>1299</v>
      </c>
      <c r="E31" s="2126"/>
      <c r="F31" s="2126"/>
      <c r="G31" s="2126"/>
      <c r="H31" s="2126"/>
      <c r="I31" s="2127"/>
      <c r="J31" s="595" t="s">
        <v>5</v>
      </c>
      <c r="K31" s="2100" t="s">
        <v>1319</v>
      </c>
      <c r="L31" s="2100" t="s">
        <v>1319</v>
      </c>
      <c r="M31" s="2100" t="s">
        <v>1319</v>
      </c>
      <c r="N31" s="2101" t="s">
        <v>809</v>
      </c>
      <c r="O31" s="2101" t="s">
        <v>809</v>
      </c>
      <c r="P31" s="2101" t="s">
        <v>809</v>
      </c>
      <c r="Q31" s="2101" t="s">
        <v>809</v>
      </c>
      <c r="R31" s="2101" t="s">
        <v>809</v>
      </c>
      <c r="S31" s="2101" t="s">
        <v>809</v>
      </c>
      <c r="T31" s="2101" t="s">
        <v>809</v>
      </c>
      <c r="U31" s="2101" t="s">
        <v>809</v>
      </c>
      <c r="V31" s="2101" t="s">
        <v>809</v>
      </c>
      <c r="W31" s="2101" t="s">
        <v>809</v>
      </c>
      <c r="X31" s="2101" t="s">
        <v>809</v>
      </c>
      <c r="Y31" s="2101" t="s">
        <v>809</v>
      </c>
      <c r="Z31" s="2101" t="s">
        <v>809</v>
      </c>
      <c r="AA31" s="2101" t="s">
        <v>809</v>
      </c>
      <c r="AB31" s="2101" t="s">
        <v>809</v>
      </c>
      <c r="AC31" s="2101" t="s">
        <v>809</v>
      </c>
      <c r="AD31" s="2101" t="s">
        <v>809</v>
      </c>
      <c r="AE31" s="2102" t="s">
        <v>809</v>
      </c>
    </row>
    <row r="32" spans="1:33" ht="18" customHeight="1" x14ac:dyDescent="0.3">
      <c r="A32" s="603"/>
      <c r="B32" s="2123"/>
      <c r="C32" s="2128"/>
      <c r="D32" s="2125"/>
      <c r="E32" s="2126"/>
      <c r="F32" s="2126"/>
      <c r="G32" s="2126"/>
      <c r="H32" s="2126"/>
      <c r="I32" s="2127"/>
      <c r="J32" s="595" t="s">
        <v>5</v>
      </c>
      <c r="K32" s="2100" t="s">
        <v>1320</v>
      </c>
      <c r="L32" s="2100" t="s">
        <v>1320</v>
      </c>
      <c r="M32" s="2100" t="s">
        <v>1320</v>
      </c>
      <c r="N32" s="2101" t="s">
        <v>1349</v>
      </c>
      <c r="O32" s="2101" t="s">
        <v>1349</v>
      </c>
      <c r="P32" s="2101" t="s">
        <v>1349</v>
      </c>
      <c r="Q32" s="2101" t="s">
        <v>1349</v>
      </c>
      <c r="R32" s="2101" t="s">
        <v>1349</v>
      </c>
      <c r="S32" s="2101" t="s">
        <v>1349</v>
      </c>
      <c r="T32" s="2101" t="s">
        <v>1349</v>
      </c>
      <c r="U32" s="2101" t="s">
        <v>1349</v>
      </c>
      <c r="V32" s="2101" t="s">
        <v>1349</v>
      </c>
      <c r="W32" s="2101" t="s">
        <v>1349</v>
      </c>
      <c r="X32" s="2101" t="s">
        <v>1349</v>
      </c>
      <c r="Y32" s="2101" t="s">
        <v>1349</v>
      </c>
      <c r="Z32" s="2101" t="s">
        <v>1349</v>
      </c>
      <c r="AA32" s="2101" t="s">
        <v>1349</v>
      </c>
      <c r="AB32" s="2101" t="s">
        <v>1349</v>
      </c>
      <c r="AC32" s="2101" t="s">
        <v>1349</v>
      </c>
      <c r="AD32" s="2101" t="s">
        <v>1349</v>
      </c>
      <c r="AE32" s="2102" t="s">
        <v>1349</v>
      </c>
    </row>
    <row r="33" spans="1:31" ht="18" customHeight="1" x14ac:dyDescent="0.3">
      <c r="A33" s="584"/>
      <c r="B33" s="2123"/>
      <c r="C33" s="2128"/>
      <c r="D33" s="2125"/>
      <c r="E33" s="2126"/>
      <c r="F33" s="2126"/>
      <c r="G33" s="2126"/>
      <c r="H33" s="2126"/>
      <c r="I33" s="2127"/>
      <c r="J33" s="595" t="s">
        <v>5</v>
      </c>
      <c r="K33" s="2100" t="s">
        <v>1321</v>
      </c>
      <c r="L33" s="2100" t="s">
        <v>1321</v>
      </c>
      <c r="M33" s="2100" t="s">
        <v>1321</v>
      </c>
      <c r="N33" s="2101" t="s">
        <v>1289</v>
      </c>
      <c r="O33" s="2101" t="s">
        <v>1289</v>
      </c>
      <c r="P33" s="2101" t="s">
        <v>1289</v>
      </c>
      <c r="Q33" s="2101" t="s">
        <v>1289</v>
      </c>
      <c r="R33" s="2101" t="s">
        <v>1289</v>
      </c>
      <c r="S33" s="2101" t="s">
        <v>1289</v>
      </c>
      <c r="T33" s="2101" t="s">
        <v>1289</v>
      </c>
      <c r="U33" s="2101" t="s">
        <v>1289</v>
      </c>
      <c r="V33" s="2101" t="s">
        <v>1289</v>
      </c>
      <c r="W33" s="2101" t="s">
        <v>1289</v>
      </c>
      <c r="X33" s="2101" t="s">
        <v>1289</v>
      </c>
      <c r="Y33" s="2101" t="s">
        <v>1289</v>
      </c>
      <c r="Z33" s="2101" t="s">
        <v>1289</v>
      </c>
      <c r="AA33" s="2101" t="s">
        <v>1289</v>
      </c>
      <c r="AB33" s="2101" t="s">
        <v>1289</v>
      </c>
      <c r="AC33" s="2101" t="s">
        <v>1289</v>
      </c>
      <c r="AD33" s="2101" t="s">
        <v>1289</v>
      </c>
      <c r="AE33" s="2102" t="s">
        <v>1289</v>
      </c>
    </row>
    <row r="34" spans="1:31" ht="18" customHeight="1" x14ac:dyDescent="0.3">
      <c r="A34" s="584"/>
      <c r="B34" s="2123"/>
      <c r="C34" s="2128"/>
      <c r="D34" s="2125"/>
      <c r="E34" s="2126"/>
      <c r="F34" s="2126"/>
      <c r="G34" s="2126"/>
      <c r="H34" s="2126"/>
      <c r="I34" s="2127"/>
      <c r="J34" s="595" t="s">
        <v>5</v>
      </c>
      <c r="K34" s="2100" t="s">
        <v>1295</v>
      </c>
      <c r="L34" s="2100" t="s">
        <v>1295</v>
      </c>
      <c r="M34" s="2100" t="s">
        <v>1295</v>
      </c>
      <c r="N34" s="2101" t="s">
        <v>1350</v>
      </c>
      <c r="O34" s="2101" t="s">
        <v>1350</v>
      </c>
      <c r="P34" s="2101" t="s">
        <v>1350</v>
      </c>
      <c r="Q34" s="2101" t="s">
        <v>1350</v>
      </c>
      <c r="R34" s="2101" t="s">
        <v>1350</v>
      </c>
      <c r="S34" s="2101" t="s">
        <v>1350</v>
      </c>
      <c r="T34" s="2101" t="s">
        <v>1350</v>
      </c>
      <c r="U34" s="2101" t="s">
        <v>1350</v>
      </c>
      <c r="V34" s="2101" t="s">
        <v>1350</v>
      </c>
      <c r="W34" s="2101" t="s">
        <v>1350</v>
      </c>
      <c r="X34" s="2101" t="s">
        <v>1350</v>
      </c>
      <c r="Y34" s="2101" t="s">
        <v>1350</v>
      </c>
      <c r="Z34" s="2101" t="s">
        <v>1350</v>
      </c>
      <c r="AA34" s="2101" t="s">
        <v>1350</v>
      </c>
      <c r="AB34" s="2101" t="s">
        <v>1350</v>
      </c>
      <c r="AC34" s="2101" t="s">
        <v>1350</v>
      </c>
      <c r="AD34" s="2101" t="s">
        <v>1350</v>
      </c>
      <c r="AE34" s="2102" t="s">
        <v>1350</v>
      </c>
    </row>
    <row r="35" spans="1:31" ht="18" customHeight="1" x14ac:dyDescent="0.3">
      <c r="A35" s="584"/>
      <c r="B35" s="2123"/>
      <c r="C35" s="2128"/>
      <c r="D35" s="2125"/>
      <c r="E35" s="2126"/>
      <c r="F35" s="2126"/>
      <c r="G35" s="2126"/>
      <c r="H35" s="2126"/>
      <c r="I35" s="2127"/>
      <c r="J35" s="595" t="s">
        <v>5</v>
      </c>
      <c r="K35" s="2100" t="s">
        <v>252</v>
      </c>
      <c r="L35" s="2100" t="s">
        <v>252</v>
      </c>
      <c r="M35" s="2100" t="s">
        <v>252</v>
      </c>
      <c r="N35" s="2101" t="s">
        <v>1351</v>
      </c>
      <c r="O35" s="2101" t="s">
        <v>1351</v>
      </c>
      <c r="P35" s="2101" t="s">
        <v>1351</v>
      </c>
      <c r="Q35" s="2101" t="s">
        <v>1351</v>
      </c>
      <c r="R35" s="2101" t="s">
        <v>1351</v>
      </c>
      <c r="S35" s="2101" t="s">
        <v>1351</v>
      </c>
      <c r="T35" s="2101" t="s">
        <v>1351</v>
      </c>
      <c r="U35" s="2101" t="s">
        <v>1351</v>
      </c>
      <c r="V35" s="2101" t="s">
        <v>1351</v>
      </c>
      <c r="W35" s="2101" t="s">
        <v>1351</v>
      </c>
      <c r="X35" s="2101" t="s">
        <v>1351</v>
      </c>
      <c r="Y35" s="2101" t="s">
        <v>1351</v>
      </c>
      <c r="Z35" s="2101" t="s">
        <v>1351</v>
      </c>
      <c r="AA35" s="2101" t="s">
        <v>1351</v>
      </c>
      <c r="AB35" s="2101" t="s">
        <v>1351</v>
      </c>
      <c r="AC35" s="2101" t="s">
        <v>1351</v>
      </c>
      <c r="AD35" s="2101" t="s">
        <v>1351</v>
      </c>
      <c r="AE35" s="2102" t="s">
        <v>1351</v>
      </c>
    </row>
    <row r="36" spans="1:31" ht="18" customHeight="1" x14ac:dyDescent="0.3">
      <c r="A36" s="584"/>
      <c r="B36" s="2123"/>
      <c r="C36" s="2128"/>
      <c r="D36" s="2125"/>
      <c r="E36" s="2126"/>
      <c r="F36" s="2126"/>
      <c r="G36" s="2126"/>
      <c r="H36" s="2126"/>
      <c r="I36" s="2127"/>
      <c r="J36" s="595" t="s">
        <v>5</v>
      </c>
      <c r="K36" s="2100" t="s">
        <v>1322</v>
      </c>
      <c r="L36" s="2100" t="s">
        <v>1322</v>
      </c>
      <c r="M36" s="2100" t="s">
        <v>1322</v>
      </c>
      <c r="N36" s="2101" t="s">
        <v>875</v>
      </c>
      <c r="O36" s="2101" t="s">
        <v>875</v>
      </c>
      <c r="P36" s="2101" t="s">
        <v>875</v>
      </c>
      <c r="Q36" s="2101" t="s">
        <v>875</v>
      </c>
      <c r="R36" s="2101" t="s">
        <v>875</v>
      </c>
      <c r="S36" s="2101" t="s">
        <v>875</v>
      </c>
      <c r="T36" s="2101" t="s">
        <v>875</v>
      </c>
      <c r="U36" s="2101" t="s">
        <v>875</v>
      </c>
      <c r="V36" s="2101" t="s">
        <v>875</v>
      </c>
      <c r="W36" s="2101" t="s">
        <v>875</v>
      </c>
      <c r="X36" s="2101" t="s">
        <v>875</v>
      </c>
      <c r="Y36" s="2101" t="s">
        <v>875</v>
      </c>
      <c r="Z36" s="2101" t="s">
        <v>875</v>
      </c>
      <c r="AA36" s="2101" t="s">
        <v>875</v>
      </c>
      <c r="AB36" s="2101" t="s">
        <v>875</v>
      </c>
      <c r="AC36" s="2101" t="s">
        <v>875</v>
      </c>
      <c r="AD36" s="2101" t="s">
        <v>875</v>
      </c>
      <c r="AE36" s="2102" t="s">
        <v>875</v>
      </c>
    </row>
    <row r="37" spans="1:31" ht="18" customHeight="1" x14ac:dyDescent="0.3">
      <c r="A37" s="584"/>
      <c r="B37" s="2123"/>
      <c r="C37" s="2128"/>
      <c r="D37" s="2125"/>
      <c r="E37" s="2126"/>
      <c r="F37" s="2126"/>
      <c r="G37" s="2126"/>
      <c r="H37" s="2126"/>
      <c r="I37" s="2127"/>
      <c r="J37" s="595" t="s">
        <v>5</v>
      </c>
      <c r="K37" s="2100" t="s">
        <v>1323</v>
      </c>
      <c r="L37" s="2100" t="s">
        <v>1323</v>
      </c>
      <c r="M37" s="2100" t="s">
        <v>1323</v>
      </c>
      <c r="N37" s="2101" t="s">
        <v>1136</v>
      </c>
      <c r="O37" s="2101" t="s">
        <v>1136</v>
      </c>
      <c r="P37" s="2101" t="s">
        <v>1136</v>
      </c>
      <c r="Q37" s="2101" t="s">
        <v>1136</v>
      </c>
      <c r="R37" s="2101" t="s">
        <v>1136</v>
      </c>
      <c r="S37" s="2101" t="s">
        <v>1136</v>
      </c>
      <c r="T37" s="2101" t="s">
        <v>1136</v>
      </c>
      <c r="U37" s="2101" t="s">
        <v>1136</v>
      </c>
      <c r="V37" s="2101" t="s">
        <v>1136</v>
      </c>
      <c r="W37" s="2101" t="s">
        <v>1136</v>
      </c>
      <c r="X37" s="2101" t="s">
        <v>1136</v>
      </c>
      <c r="Y37" s="2101" t="s">
        <v>1136</v>
      </c>
      <c r="Z37" s="2101" t="s">
        <v>1136</v>
      </c>
      <c r="AA37" s="2101" t="s">
        <v>1136</v>
      </c>
      <c r="AB37" s="2101" t="s">
        <v>1136</v>
      </c>
      <c r="AC37" s="2101" t="s">
        <v>1136</v>
      </c>
      <c r="AD37" s="2101" t="s">
        <v>1136</v>
      </c>
      <c r="AE37" s="2102" t="s">
        <v>1136</v>
      </c>
    </row>
    <row r="38" spans="1:31" ht="18" customHeight="1" x14ac:dyDescent="0.3">
      <c r="A38" s="584"/>
      <c r="B38" s="2123"/>
      <c r="C38" s="2128"/>
      <c r="D38" s="2125"/>
      <c r="E38" s="2126"/>
      <c r="F38" s="2126"/>
      <c r="G38" s="2126"/>
      <c r="H38" s="2126"/>
      <c r="I38" s="2127"/>
      <c r="J38" s="595" t="s">
        <v>5</v>
      </c>
      <c r="K38" s="2100" t="s">
        <v>1129</v>
      </c>
      <c r="L38" s="2100" t="s">
        <v>1129</v>
      </c>
      <c r="M38" s="2100" t="s">
        <v>1129</v>
      </c>
      <c r="N38" s="2101" t="s">
        <v>1353</v>
      </c>
      <c r="O38" s="2101" t="s">
        <v>1353</v>
      </c>
      <c r="P38" s="2101" t="s">
        <v>1353</v>
      </c>
      <c r="Q38" s="2101" t="s">
        <v>1353</v>
      </c>
      <c r="R38" s="2101" t="s">
        <v>1353</v>
      </c>
      <c r="S38" s="2101" t="s">
        <v>1353</v>
      </c>
      <c r="T38" s="2101" t="s">
        <v>1353</v>
      </c>
      <c r="U38" s="2101" t="s">
        <v>1353</v>
      </c>
      <c r="V38" s="2101" t="s">
        <v>1353</v>
      </c>
      <c r="W38" s="2101" t="s">
        <v>1353</v>
      </c>
      <c r="X38" s="2101" t="s">
        <v>1353</v>
      </c>
      <c r="Y38" s="2101" t="s">
        <v>1353</v>
      </c>
      <c r="Z38" s="2101" t="s">
        <v>1353</v>
      </c>
      <c r="AA38" s="2101" t="s">
        <v>1353</v>
      </c>
      <c r="AB38" s="2101" t="s">
        <v>1353</v>
      </c>
      <c r="AC38" s="2101" t="s">
        <v>1353</v>
      </c>
      <c r="AD38" s="2101" t="s">
        <v>1353</v>
      </c>
      <c r="AE38" s="2102" t="s">
        <v>1353</v>
      </c>
    </row>
    <row r="39" spans="1:31" ht="18" customHeight="1" x14ac:dyDescent="0.3">
      <c r="A39" s="584"/>
      <c r="B39" s="2123"/>
      <c r="C39" s="2128"/>
      <c r="D39" s="2125"/>
      <c r="E39" s="2126"/>
      <c r="F39" s="2126"/>
      <c r="G39" s="2126"/>
      <c r="H39" s="2126"/>
      <c r="I39" s="2127"/>
      <c r="J39" s="595" t="s">
        <v>5</v>
      </c>
      <c r="K39" s="2100" t="s">
        <v>1020</v>
      </c>
      <c r="L39" s="2100" t="s">
        <v>1020</v>
      </c>
      <c r="M39" s="2100" t="s">
        <v>1020</v>
      </c>
      <c r="N39" s="2101" t="s">
        <v>1354</v>
      </c>
      <c r="O39" s="2101" t="s">
        <v>1354</v>
      </c>
      <c r="P39" s="2101" t="s">
        <v>1354</v>
      </c>
      <c r="Q39" s="2101" t="s">
        <v>1354</v>
      </c>
      <c r="R39" s="2101" t="s">
        <v>1354</v>
      </c>
      <c r="S39" s="2101" t="s">
        <v>1354</v>
      </c>
      <c r="T39" s="2101" t="s">
        <v>1354</v>
      </c>
      <c r="U39" s="2101" t="s">
        <v>1354</v>
      </c>
      <c r="V39" s="2101" t="s">
        <v>1354</v>
      </c>
      <c r="W39" s="2101" t="s">
        <v>1354</v>
      </c>
      <c r="X39" s="2101" t="s">
        <v>1354</v>
      </c>
      <c r="Y39" s="2101" t="s">
        <v>1354</v>
      </c>
      <c r="Z39" s="2101" t="s">
        <v>1354</v>
      </c>
      <c r="AA39" s="2101" t="s">
        <v>1354</v>
      </c>
      <c r="AB39" s="2101" t="s">
        <v>1354</v>
      </c>
      <c r="AC39" s="2101" t="s">
        <v>1354</v>
      </c>
      <c r="AD39" s="2101" t="s">
        <v>1354</v>
      </c>
      <c r="AE39" s="2102" t="s">
        <v>1354</v>
      </c>
    </row>
    <row r="40" spans="1:31" ht="18" customHeight="1" x14ac:dyDescent="0.3">
      <c r="A40" s="604" t="s">
        <v>5</v>
      </c>
      <c r="B40" s="2123" t="s">
        <v>1223</v>
      </c>
      <c r="C40" s="2128"/>
      <c r="D40" s="2125" t="s">
        <v>1302</v>
      </c>
      <c r="E40" s="2126"/>
      <c r="F40" s="2126"/>
      <c r="G40" s="2126"/>
      <c r="H40" s="2126"/>
      <c r="I40" s="2127"/>
      <c r="J40" s="595" t="s">
        <v>5</v>
      </c>
      <c r="K40" s="2100" t="s">
        <v>241</v>
      </c>
      <c r="L40" s="2100" t="s">
        <v>241</v>
      </c>
      <c r="M40" s="2100" t="s">
        <v>241</v>
      </c>
      <c r="N40" s="2101" t="s">
        <v>1355</v>
      </c>
      <c r="O40" s="2101" t="s">
        <v>1355</v>
      </c>
      <c r="P40" s="2101" t="s">
        <v>1355</v>
      </c>
      <c r="Q40" s="2101" t="s">
        <v>1355</v>
      </c>
      <c r="R40" s="2101" t="s">
        <v>1355</v>
      </c>
      <c r="S40" s="2101" t="s">
        <v>1355</v>
      </c>
      <c r="T40" s="2101" t="s">
        <v>1355</v>
      </c>
      <c r="U40" s="2101" t="s">
        <v>1355</v>
      </c>
      <c r="V40" s="2101" t="s">
        <v>1355</v>
      </c>
      <c r="W40" s="2101" t="s">
        <v>1355</v>
      </c>
      <c r="X40" s="2101" t="s">
        <v>1355</v>
      </c>
      <c r="Y40" s="2101" t="s">
        <v>1355</v>
      </c>
      <c r="Z40" s="2101" t="s">
        <v>1355</v>
      </c>
      <c r="AA40" s="2101" t="s">
        <v>1355</v>
      </c>
      <c r="AB40" s="2101" t="s">
        <v>1355</v>
      </c>
      <c r="AC40" s="2101" t="s">
        <v>1355</v>
      </c>
      <c r="AD40" s="2101" t="s">
        <v>1355</v>
      </c>
      <c r="AE40" s="2102" t="s">
        <v>1355</v>
      </c>
    </row>
    <row r="41" spans="1:31" ht="30" customHeight="1" x14ac:dyDescent="0.3">
      <c r="A41" s="584"/>
      <c r="B41" s="2123"/>
      <c r="C41" s="2128"/>
      <c r="D41" s="2125"/>
      <c r="E41" s="2126"/>
      <c r="F41" s="2126"/>
      <c r="G41" s="2126"/>
      <c r="H41" s="2126"/>
      <c r="I41" s="2127"/>
      <c r="J41" s="594" t="s">
        <v>5</v>
      </c>
      <c r="K41" s="2101" t="s">
        <v>1325</v>
      </c>
      <c r="L41" s="2100" t="s">
        <v>1339</v>
      </c>
      <c r="M41" s="2100" t="s">
        <v>1339</v>
      </c>
      <c r="N41" s="2101" t="s">
        <v>1356</v>
      </c>
      <c r="O41" s="2101" t="s">
        <v>1356</v>
      </c>
      <c r="P41" s="2101" t="s">
        <v>1356</v>
      </c>
      <c r="Q41" s="2101" t="s">
        <v>1356</v>
      </c>
      <c r="R41" s="2101" t="s">
        <v>1356</v>
      </c>
      <c r="S41" s="2101" t="s">
        <v>1356</v>
      </c>
      <c r="T41" s="2101" t="s">
        <v>1356</v>
      </c>
      <c r="U41" s="2101" t="s">
        <v>1356</v>
      </c>
      <c r="V41" s="2101" t="s">
        <v>1356</v>
      </c>
      <c r="W41" s="2101" t="s">
        <v>1356</v>
      </c>
      <c r="X41" s="2101" t="s">
        <v>1356</v>
      </c>
      <c r="Y41" s="2101" t="s">
        <v>1356</v>
      </c>
      <c r="Z41" s="2101" t="s">
        <v>1356</v>
      </c>
      <c r="AA41" s="2101" t="s">
        <v>1356</v>
      </c>
      <c r="AB41" s="2101" t="s">
        <v>1356</v>
      </c>
      <c r="AC41" s="2101" t="s">
        <v>1356</v>
      </c>
      <c r="AD41" s="2101" t="s">
        <v>1356</v>
      </c>
      <c r="AE41" s="2102" t="s">
        <v>1356</v>
      </c>
    </row>
    <row r="42" spans="1:31" ht="24.75" customHeight="1" x14ac:dyDescent="0.3">
      <c r="A42" s="605"/>
      <c r="B42" s="2123"/>
      <c r="C42" s="2128"/>
      <c r="D42" s="2125"/>
      <c r="E42" s="2126"/>
      <c r="F42" s="2126"/>
      <c r="G42" s="2126"/>
      <c r="H42" s="2126"/>
      <c r="I42" s="2127"/>
      <c r="J42" s="597" t="s">
        <v>5</v>
      </c>
      <c r="K42" s="2101" t="s">
        <v>17</v>
      </c>
      <c r="L42" s="2100" t="s">
        <v>17</v>
      </c>
      <c r="M42" s="2100" t="s">
        <v>17</v>
      </c>
      <c r="N42" s="2101" t="s">
        <v>1357</v>
      </c>
      <c r="O42" s="2101" t="s">
        <v>1357</v>
      </c>
      <c r="P42" s="2101" t="s">
        <v>1357</v>
      </c>
      <c r="Q42" s="2101" t="s">
        <v>1357</v>
      </c>
      <c r="R42" s="2101" t="s">
        <v>1357</v>
      </c>
      <c r="S42" s="2101" t="s">
        <v>1357</v>
      </c>
      <c r="T42" s="2101" t="s">
        <v>1357</v>
      </c>
      <c r="U42" s="2101" t="s">
        <v>1357</v>
      </c>
      <c r="V42" s="2101" t="s">
        <v>1357</v>
      </c>
      <c r="W42" s="2101" t="s">
        <v>1357</v>
      </c>
      <c r="X42" s="2101" t="s">
        <v>1357</v>
      </c>
      <c r="Y42" s="2101" t="s">
        <v>1357</v>
      </c>
      <c r="Z42" s="2101" t="s">
        <v>1357</v>
      </c>
      <c r="AA42" s="2101" t="s">
        <v>1357</v>
      </c>
      <c r="AB42" s="2101" t="s">
        <v>1357</v>
      </c>
      <c r="AC42" s="2101" t="s">
        <v>1357</v>
      </c>
      <c r="AD42" s="2101" t="s">
        <v>1357</v>
      </c>
      <c r="AE42" s="2102" t="s">
        <v>1357</v>
      </c>
    </row>
    <row r="43" spans="1:31" ht="21.75" customHeight="1" x14ac:dyDescent="0.3">
      <c r="A43" s="604" t="s">
        <v>5</v>
      </c>
      <c r="B43" s="2123" t="s">
        <v>1288</v>
      </c>
      <c r="C43" s="2128"/>
      <c r="D43" s="2125" t="s">
        <v>1304</v>
      </c>
      <c r="E43" s="2126"/>
      <c r="F43" s="2126"/>
      <c r="G43" s="2126"/>
      <c r="H43" s="2126"/>
      <c r="I43" s="2127"/>
      <c r="J43" s="595" t="s">
        <v>5</v>
      </c>
      <c r="K43" s="2100" t="s">
        <v>1326</v>
      </c>
      <c r="L43" s="2100" t="s">
        <v>1326</v>
      </c>
      <c r="M43" s="2100" t="s">
        <v>1326</v>
      </c>
      <c r="N43" s="2101" t="s">
        <v>1329</v>
      </c>
      <c r="O43" s="2101" t="s">
        <v>1329</v>
      </c>
      <c r="P43" s="2101" t="s">
        <v>1329</v>
      </c>
      <c r="Q43" s="2101" t="s">
        <v>1329</v>
      </c>
      <c r="R43" s="2101" t="s">
        <v>1329</v>
      </c>
      <c r="S43" s="2101" t="s">
        <v>1329</v>
      </c>
      <c r="T43" s="2101" t="s">
        <v>1329</v>
      </c>
      <c r="U43" s="2101" t="s">
        <v>1329</v>
      </c>
      <c r="V43" s="2101" t="s">
        <v>1329</v>
      </c>
      <c r="W43" s="2101" t="s">
        <v>1329</v>
      </c>
      <c r="X43" s="2101" t="s">
        <v>1329</v>
      </c>
      <c r="Y43" s="2101" t="s">
        <v>1329</v>
      </c>
      <c r="Z43" s="2101" t="s">
        <v>1329</v>
      </c>
      <c r="AA43" s="2101" t="s">
        <v>1329</v>
      </c>
      <c r="AB43" s="2101" t="s">
        <v>1329</v>
      </c>
      <c r="AC43" s="2101" t="s">
        <v>1329</v>
      </c>
      <c r="AD43" s="2101" t="s">
        <v>1329</v>
      </c>
      <c r="AE43" s="2102" t="s">
        <v>1329</v>
      </c>
    </row>
    <row r="44" spans="1:31" ht="21" customHeight="1" x14ac:dyDescent="0.3">
      <c r="A44" s="584"/>
      <c r="B44" s="2123"/>
      <c r="C44" s="2128"/>
      <c r="D44" s="2125"/>
      <c r="E44" s="2126"/>
      <c r="F44" s="2126"/>
      <c r="G44" s="2126"/>
      <c r="H44" s="2126"/>
      <c r="I44" s="2127"/>
      <c r="J44" s="595" t="s">
        <v>5</v>
      </c>
      <c r="K44" s="2100" t="s">
        <v>383</v>
      </c>
      <c r="L44" s="2100" t="s">
        <v>383</v>
      </c>
      <c r="M44" s="2100" t="s">
        <v>383</v>
      </c>
      <c r="N44" s="2101" t="s">
        <v>946</v>
      </c>
      <c r="O44" s="2101" t="s">
        <v>946</v>
      </c>
      <c r="P44" s="2101" t="s">
        <v>946</v>
      </c>
      <c r="Q44" s="2101" t="s">
        <v>946</v>
      </c>
      <c r="R44" s="2101" t="s">
        <v>946</v>
      </c>
      <c r="S44" s="2101" t="s">
        <v>946</v>
      </c>
      <c r="T44" s="2101" t="s">
        <v>946</v>
      </c>
      <c r="U44" s="2101" t="s">
        <v>946</v>
      </c>
      <c r="V44" s="2101" t="s">
        <v>946</v>
      </c>
      <c r="W44" s="2101" t="s">
        <v>946</v>
      </c>
      <c r="X44" s="2101" t="s">
        <v>946</v>
      </c>
      <c r="Y44" s="2101" t="s">
        <v>946</v>
      </c>
      <c r="Z44" s="2101" t="s">
        <v>946</v>
      </c>
      <c r="AA44" s="2101" t="s">
        <v>946</v>
      </c>
      <c r="AB44" s="2101" t="s">
        <v>946</v>
      </c>
      <c r="AC44" s="2101" t="s">
        <v>946</v>
      </c>
      <c r="AD44" s="2101" t="s">
        <v>946</v>
      </c>
      <c r="AE44" s="2102" t="s">
        <v>946</v>
      </c>
    </row>
    <row r="45" spans="1:31" ht="39.75" customHeight="1" x14ac:dyDescent="0.3">
      <c r="A45" s="606"/>
      <c r="B45" s="2123"/>
      <c r="C45" s="2128"/>
      <c r="D45" s="2125"/>
      <c r="E45" s="2126"/>
      <c r="F45" s="2126"/>
      <c r="G45" s="2126"/>
      <c r="H45" s="2126"/>
      <c r="I45" s="2127"/>
      <c r="J45" s="595" t="s">
        <v>5</v>
      </c>
      <c r="K45" s="2101" t="s">
        <v>789</v>
      </c>
      <c r="L45" s="2100" t="s">
        <v>1062</v>
      </c>
      <c r="M45" s="2100" t="s">
        <v>1062</v>
      </c>
      <c r="N45" s="2101" t="s">
        <v>869</v>
      </c>
      <c r="O45" s="2101" t="s">
        <v>1368</v>
      </c>
      <c r="P45" s="2101" t="s">
        <v>1368</v>
      </c>
      <c r="Q45" s="2101" t="s">
        <v>1368</v>
      </c>
      <c r="R45" s="2101" t="s">
        <v>1368</v>
      </c>
      <c r="S45" s="2101" t="s">
        <v>1368</v>
      </c>
      <c r="T45" s="2101" t="s">
        <v>1368</v>
      </c>
      <c r="U45" s="2101" t="s">
        <v>1368</v>
      </c>
      <c r="V45" s="2101" t="s">
        <v>1368</v>
      </c>
      <c r="W45" s="2101" t="s">
        <v>1368</v>
      </c>
      <c r="X45" s="2101" t="s">
        <v>1368</v>
      </c>
      <c r="Y45" s="2101" t="s">
        <v>1368</v>
      </c>
      <c r="Z45" s="2101" t="s">
        <v>1368</v>
      </c>
      <c r="AA45" s="2101" t="s">
        <v>1368</v>
      </c>
      <c r="AB45" s="2101" t="s">
        <v>1368</v>
      </c>
      <c r="AC45" s="2101" t="s">
        <v>1368</v>
      </c>
      <c r="AD45" s="2101" t="s">
        <v>1368</v>
      </c>
      <c r="AE45" s="2102" t="s">
        <v>1368</v>
      </c>
    </row>
    <row r="46" spans="1:31" s="11" customFormat="1" x14ac:dyDescent="0.3">
      <c r="A46" s="1878"/>
      <c r="B46" s="1878"/>
      <c r="C46" s="1878"/>
      <c r="D46" s="1878"/>
      <c r="E46" s="1878"/>
      <c r="F46" s="1878"/>
      <c r="G46" s="1878"/>
      <c r="H46" s="1878"/>
      <c r="I46" s="1878"/>
      <c r="J46" s="1878"/>
      <c r="K46" s="1878"/>
      <c r="L46" s="1878"/>
      <c r="M46" s="1878"/>
      <c r="N46" s="1878"/>
      <c r="O46" s="1878"/>
      <c r="P46" s="1878"/>
      <c r="Q46" s="1878"/>
      <c r="R46" s="1878"/>
      <c r="S46" s="1878"/>
      <c r="T46" s="1878"/>
      <c r="U46" s="1878"/>
      <c r="V46" s="1878"/>
      <c r="W46" s="1878"/>
      <c r="X46" s="1878"/>
      <c r="Y46" s="1878"/>
      <c r="Z46" s="1878"/>
      <c r="AA46" s="1878"/>
      <c r="AB46" s="1878"/>
      <c r="AC46" s="1878"/>
      <c r="AD46" s="1878"/>
      <c r="AE46" s="1878"/>
    </row>
    <row r="47" spans="1:31" s="11" customFormat="1" ht="14.1" x14ac:dyDescent="0.3">
      <c r="A47" s="2024" t="s">
        <v>458</v>
      </c>
      <c r="B47" s="2024"/>
      <c r="C47" s="2024"/>
      <c r="D47" s="2024"/>
      <c r="E47" s="2024"/>
      <c r="F47" s="2024"/>
      <c r="G47" s="2024"/>
      <c r="H47" s="2024"/>
      <c r="I47" s="2024"/>
      <c r="J47" s="2024"/>
      <c r="K47" s="2024"/>
      <c r="L47" s="2024"/>
      <c r="M47" s="2024"/>
      <c r="N47" s="2024"/>
      <c r="O47" s="2024"/>
      <c r="P47" s="2024"/>
      <c r="Q47" s="2024"/>
      <c r="R47" s="2024"/>
      <c r="S47" s="2024"/>
      <c r="T47" s="2024"/>
      <c r="U47" s="2024"/>
      <c r="V47" s="2024"/>
      <c r="W47" s="2024"/>
      <c r="X47" s="2024"/>
      <c r="Y47" s="2024"/>
      <c r="Z47" s="2024"/>
      <c r="AA47" s="2024"/>
      <c r="AB47" s="2024"/>
      <c r="AC47" s="2024"/>
      <c r="AD47" s="2024"/>
      <c r="AE47" s="2024"/>
    </row>
    <row r="48" spans="1:31" ht="21.75" customHeight="1" x14ac:dyDescent="0.3">
      <c r="A48" s="2059" t="s">
        <v>845</v>
      </c>
      <c r="B48" s="2060"/>
      <c r="C48" s="2060"/>
      <c r="D48" s="2060"/>
      <c r="E48" s="2060"/>
      <c r="F48" s="2060"/>
      <c r="G48" s="2060"/>
      <c r="H48" s="2060"/>
      <c r="I48" s="2060"/>
      <c r="J48" s="2060"/>
      <c r="K48" s="2060"/>
      <c r="L48" s="2060"/>
      <c r="M48" s="2060"/>
      <c r="N48" s="2060"/>
      <c r="O48" s="2060"/>
      <c r="P48" s="2060"/>
      <c r="Q48" s="2060"/>
      <c r="R48" s="2060"/>
      <c r="S48" s="2060"/>
      <c r="T48" s="2060"/>
      <c r="U48" s="2060"/>
      <c r="V48" s="2060"/>
      <c r="W48" s="2060"/>
      <c r="X48" s="2060"/>
      <c r="Y48" s="2060"/>
      <c r="Z48" s="2060"/>
      <c r="AA48" s="2060"/>
      <c r="AB48" s="2060"/>
      <c r="AC48" s="2060"/>
      <c r="AD48" s="2060"/>
      <c r="AE48" s="2060"/>
    </row>
    <row r="49" spans="1:31" ht="51.75" customHeight="1" x14ac:dyDescent="0.3">
      <c r="A49" s="2061" t="s">
        <v>1585</v>
      </c>
      <c r="B49" s="2062"/>
      <c r="C49" s="2062"/>
      <c r="D49" s="2062"/>
      <c r="E49" s="2062"/>
      <c r="F49" s="2062"/>
      <c r="G49" s="2062"/>
      <c r="H49" s="2062"/>
      <c r="I49" s="2063"/>
      <c r="J49" s="2033" t="s">
        <v>1586</v>
      </c>
      <c r="K49" s="2034"/>
      <c r="L49" s="2034"/>
      <c r="M49" s="2034"/>
      <c r="N49" s="2034"/>
      <c r="O49" s="2034"/>
      <c r="P49" s="2034"/>
      <c r="Q49" s="2034"/>
      <c r="R49" s="2034"/>
      <c r="S49" s="2034"/>
      <c r="T49" s="2034"/>
      <c r="U49" s="2034"/>
      <c r="V49" s="2034"/>
      <c r="W49" s="2034"/>
      <c r="X49" s="2034"/>
      <c r="Y49" s="2034"/>
      <c r="Z49" s="2034"/>
      <c r="AA49" s="2034"/>
      <c r="AB49" s="2034"/>
      <c r="AC49" s="2034"/>
      <c r="AD49" s="2034"/>
      <c r="AE49" s="2035"/>
    </row>
    <row r="50" spans="1:31" ht="18" customHeight="1" x14ac:dyDescent="0.3">
      <c r="A50" s="602" t="s">
        <v>5</v>
      </c>
      <c r="B50" s="2129" t="s">
        <v>1290</v>
      </c>
      <c r="C50" s="2130"/>
      <c r="D50" s="2131" t="s">
        <v>1305</v>
      </c>
      <c r="E50" s="2132"/>
      <c r="F50" s="2132"/>
      <c r="G50" s="2132"/>
      <c r="H50" s="2132"/>
      <c r="I50" s="2132"/>
      <c r="J50" s="609" t="s">
        <v>5</v>
      </c>
      <c r="K50" s="2107" t="s">
        <v>1327</v>
      </c>
      <c r="L50" s="2108" t="s">
        <v>1327</v>
      </c>
      <c r="M50" s="2109" t="s">
        <v>1327</v>
      </c>
      <c r="N50" s="2110" t="s">
        <v>1102</v>
      </c>
      <c r="O50" s="2041" t="s">
        <v>1102</v>
      </c>
      <c r="P50" s="2041" t="s">
        <v>1102</v>
      </c>
      <c r="Q50" s="2041" t="s">
        <v>1102</v>
      </c>
      <c r="R50" s="2041" t="s">
        <v>1102</v>
      </c>
      <c r="S50" s="2041" t="s">
        <v>1102</v>
      </c>
      <c r="T50" s="2041" t="s">
        <v>1102</v>
      </c>
      <c r="U50" s="2041" t="s">
        <v>1102</v>
      </c>
      <c r="V50" s="2041" t="s">
        <v>1102</v>
      </c>
      <c r="W50" s="2041" t="s">
        <v>1102</v>
      </c>
      <c r="X50" s="2041" t="s">
        <v>1102</v>
      </c>
      <c r="Y50" s="2041" t="s">
        <v>1102</v>
      </c>
      <c r="Z50" s="2041" t="s">
        <v>1102</v>
      </c>
      <c r="AA50" s="2041" t="s">
        <v>1102</v>
      </c>
      <c r="AB50" s="2041" t="s">
        <v>1102</v>
      </c>
      <c r="AC50" s="2041" t="s">
        <v>1102</v>
      </c>
      <c r="AD50" s="2041" t="s">
        <v>1102</v>
      </c>
      <c r="AE50" s="2042" t="s">
        <v>1102</v>
      </c>
    </row>
    <row r="51" spans="1:31" ht="18" customHeight="1" x14ac:dyDescent="0.3">
      <c r="A51" s="584"/>
      <c r="B51" s="2123"/>
      <c r="C51" s="2128"/>
      <c r="D51" s="2125"/>
      <c r="E51" s="2126"/>
      <c r="F51" s="2126"/>
      <c r="G51" s="2126"/>
      <c r="H51" s="2126"/>
      <c r="I51" s="2126"/>
      <c r="J51" s="595" t="s">
        <v>5</v>
      </c>
      <c r="K51" s="2111" t="s">
        <v>648</v>
      </c>
      <c r="L51" s="870" t="s">
        <v>648</v>
      </c>
      <c r="M51" s="858" t="s">
        <v>648</v>
      </c>
      <c r="N51" s="2105" t="s">
        <v>1358</v>
      </c>
      <c r="O51" s="823" t="s">
        <v>1358</v>
      </c>
      <c r="P51" s="823" t="s">
        <v>1358</v>
      </c>
      <c r="Q51" s="823" t="s">
        <v>1358</v>
      </c>
      <c r="R51" s="823" t="s">
        <v>1358</v>
      </c>
      <c r="S51" s="823" t="s">
        <v>1358</v>
      </c>
      <c r="T51" s="823" t="s">
        <v>1358</v>
      </c>
      <c r="U51" s="823" t="s">
        <v>1358</v>
      </c>
      <c r="V51" s="823" t="s">
        <v>1358</v>
      </c>
      <c r="W51" s="823" t="s">
        <v>1358</v>
      </c>
      <c r="X51" s="823" t="s">
        <v>1358</v>
      </c>
      <c r="Y51" s="823" t="s">
        <v>1358</v>
      </c>
      <c r="Z51" s="823" t="s">
        <v>1358</v>
      </c>
      <c r="AA51" s="823" t="s">
        <v>1358</v>
      </c>
      <c r="AB51" s="823" t="s">
        <v>1358</v>
      </c>
      <c r="AC51" s="823" t="s">
        <v>1358</v>
      </c>
      <c r="AD51" s="823" t="s">
        <v>1358</v>
      </c>
      <c r="AE51" s="2106" t="s">
        <v>1358</v>
      </c>
    </row>
    <row r="52" spans="1:31" ht="57" customHeight="1" x14ac:dyDescent="0.3">
      <c r="A52" s="584"/>
      <c r="B52" s="2123"/>
      <c r="C52" s="2128"/>
      <c r="D52" s="2125"/>
      <c r="E52" s="2126"/>
      <c r="F52" s="2126"/>
      <c r="G52" s="2126"/>
      <c r="H52" s="2126"/>
      <c r="I52" s="2126"/>
      <c r="J52" s="595" t="s">
        <v>5</v>
      </c>
      <c r="K52" s="2111" t="s">
        <v>1003</v>
      </c>
      <c r="L52" s="870" t="s">
        <v>1003</v>
      </c>
      <c r="M52" s="858" t="s">
        <v>1003</v>
      </c>
      <c r="N52" s="2105" t="s">
        <v>698</v>
      </c>
      <c r="O52" s="823" t="s">
        <v>698</v>
      </c>
      <c r="P52" s="823" t="s">
        <v>698</v>
      </c>
      <c r="Q52" s="823" t="s">
        <v>698</v>
      </c>
      <c r="R52" s="823" t="s">
        <v>698</v>
      </c>
      <c r="S52" s="823" t="s">
        <v>698</v>
      </c>
      <c r="T52" s="823" t="s">
        <v>698</v>
      </c>
      <c r="U52" s="823" t="s">
        <v>698</v>
      </c>
      <c r="V52" s="823" t="s">
        <v>698</v>
      </c>
      <c r="W52" s="823" t="s">
        <v>698</v>
      </c>
      <c r="X52" s="823" t="s">
        <v>698</v>
      </c>
      <c r="Y52" s="823" t="s">
        <v>698</v>
      </c>
      <c r="Z52" s="823" t="s">
        <v>698</v>
      </c>
      <c r="AA52" s="823" t="s">
        <v>698</v>
      </c>
      <c r="AB52" s="823" t="s">
        <v>698</v>
      </c>
      <c r="AC52" s="823" t="s">
        <v>698</v>
      </c>
      <c r="AD52" s="823" t="s">
        <v>698</v>
      </c>
      <c r="AE52" s="2106" t="s">
        <v>698</v>
      </c>
    </row>
    <row r="53" spans="1:31" ht="18" customHeight="1" x14ac:dyDescent="0.3">
      <c r="A53" s="604" t="s">
        <v>5</v>
      </c>
      <c r="B53" s="2123" t="s">
        <v>797</v>
      </c>
      <c r="C53" s="2128"/>
      <c r="D53" s="2125" t="s">
        <v>1204</v>
      </c>
      <c r="E53" s="2126"/>
      <c r="F53" s="2126"/>
      <c r="G53" s="2126"/>
      <c r="H53" s="2126"/>
      <c r="I53" s="2126"/>
      <c r="J53" s="595" t="s">
        <v>5</v>
      </c>
      <c r="K53" s="2111" t="s">
        <v>1018</v>
      </c>
      <c r="L53" s="870" t="s">
        <v>1018</v>
      </c>
      <c r="M53" s="858" t="s">
        <v>1018</v>
      </c>
      <c r="N53" s="2105" t="s">
        <v>1183</v>
      </c>
      <c r="O53" s="823" t="s">
        <v>1183</v>
      </c>
      <c r="P53" s="823" t="s">
        <v>1183</v>
      </c>
      <c r="Q53" s="823" t="s">
        <v>1183</v>
      </c>
      <c r="R53" s="823" t="s">
        <v>1183</v>
      </c>
      <c r="S53" s="823" t="s">
        <v>1183</v>
      </c>
      <c r="T53" s="823" t="s">
        <v>1183</v>
      </c>
      <c r="U53" s="823" t="s">
        <v>1183</v>
      </c>
      <c r="V53" s="823" t="s">
        <v>1183</v>
      </c>
      <c r="W53" s="823" t="s">
        <v>1183</v>
      </c>
      <c r="X53" s="823" t="s">
        <v>1183</v>
      </c>
      <c r="Y53" s="823" t="s">
        <v>1183</v>
      </c>
      <c r="Z53" s="823" t="s">
        <v>1183</v>
      </c>
      <c r="AA53" s="823" t="s">
        <v>1183</v>
      </c>
      <c r="AB53" s="823" t="s">
        <v>1183</v>
      </c>
      <c r="AC53" s="823" t="s">
        <v>1183</v>
      </c>
      <c r="AD53" s="823" t="s">
        <v>1183</v>
      </c>
      <c r="AE53" s="2106" t="s">
        <v>1183</v>
      </c>
    </row>
    <row r="54" spans="1:31" ht="18" customHeight="1" x14ac:dyDescent="0.3">
      <c r="A54" s="584"/>
      <c r="B54" s="2123"/>
      <c r="C54" s="2128"/>
      <c r="D54" s="2125"/>
      <c r="E54" s="2126"/>
      <c r="F54" s="2126"/>
      <c r="G54" s="2126"/>
      <c r="H54" s="2126"/>
      <c r="I54" s="2126"/>
      <c r="J54" s="595" t="s">
        <v>5</v>
      </c>
      <c r="K54" s="2111" t="s">
        <v>1324</v>
      </c>
      <c r="L54" s="870" t="s">
        <v>1324</v>
      </c>
      <c r="M54" s="858" t="s">
        <v>1324</v>
      </c>
      <c r="N54" s="2105" t="s">
        <v>1359</v>
      </c>
      <c r="O54" s="823" t="s">
        <v>1359</v>
      </c>
      <c r="P54" s="823" t="s">
        <v>1359</v>
      </c>
      <c r="Q54" s="823" t="s">
        <v>1359</v>
      </c>
      <c r="R54" s="823" t="s">
        <v>1359</v>
      </c>
      <c r="S54" s="823" t="s">
        <v>1359</v>
      </c>
      <c r="T54" s="823" t="s">
        <v>1359</v>
      </c>
      <c r="U54" s="823" t="s">
        <v>1359</v>
      </c>
      <c r="V54" s="823" t="s">
        <v>1359</v>
      </c>
      <c r="W54" s="823" t="s">
        <v>1359</v>
      </c>
      <c r="X54" s="823" t="s">
        <v>1359</v>
      </c>
      <c r="Y54" s="823" t="s">
        <v>1359</v>
      </c>
      <c r="Z54" s="823" t="s">
        <v>1359</v>
      </c>
      <c r="AA54" s="823" t="s">
        <v>1359</v>
      </c>
      <c r="AB54" s="823" t="s">
        <v>1359</v>
      </c>
      <c r="AC54" s="823" t="s">
        <v>1359</v>
      </c>
      <c r="AD54" s="823" t="s">
        <v>1359</v>
      </c>
      <c r="AE54" s="2106" t="s">
        <v>1359</v>
      </c>
    </row>
    <row r="55" spans="1:31" ht="18" customHeight="1" x14ac:dyDescent="0.3">
      <c r="A55" s="603"/>
      <c r="B55" s="2123"/>
      <c r="C55" s="2128"/>
      <c r="D55" s="2125"/>
      <c r="E55" s="2126"/>
      <c r="F55" s="2126"/>
      <c r="G55" s="2126"/>
      <c r="H55" s="2126"/>
      <c r="I55" s="2126"/>
      <c r="J55" s="595" t="s">
        <v>5</v>
      </c>
      <c r="K55" s="2111" t="s">
        <v>1328</v>
      </c>
      <c r="L55" s="870" t="s">
        <v>1328</v>
      </c>
      <c r="M55" s="858" t="s">
        <v>1328</v>
      </c>
      <c r="N55" s="2105" t="s">
        <v>1360</v>
      </c>
      <c r="O55" s="823" t="s">
        <v>1360</v>
      </c>
      <c r="P55" s="823" t="s">
        <v>1360</v>
      </c>
      <c r="Q55" s="823" t="s">
        <v>1360</v>
      </c>
      <c r="R55" s="823" t="s">
        <v>1360</v>
      </c>
      <c r="S55" s="823" t="s">
        <v>1360</v>
      </c>
      <c r="T55" s="823" t="s">
        <v>1360</v>
      </c>
      <c r="U55" s="823" t="s">
        <v>1360</v>
      </c>
      <c r="V55" s="823" t="s">
        <v>1360</v>
      </c>
      <c r="W55" s="823" t="s">
        <v>1360</v>
      </c>
      <c r="X55" s="823" t="s">
        <v>1360</v>
      </c>
      <c r="Y55" s="823" t="s">
        <v>1360</v>
      </c>
      <c r="Z55" s="823" t="s">
        <v>1360</v>
      </c>
      <c r="AA55" s="823" t="s">
        <v>1360</v>
      </c>
      <c r="AB55" s="823" t="s">
        <v>1360</v>
      </c>
      <c r="AC55" s="823" t="s">
        <v>1360</v>
      </c>
      <c r="AD55" s="823" t="s">
        <v>1360</v>
      </c>
      <c r="AE55" s="2106" t="s">
        <v>1360</v>
      </c>
    </row>
    <row r="56" spans="1:31" ht="18" customHeight="1" x14ac:dyDescent="0.3">
      <c r="A56" s="603"/>
      <c r="B56" s="2123"/>
      <c r="C56" s="2128"/>
      <c r="D56" s="2125"/>
      <c r="E56" s="2126"/>
      <c r="F56" s="2126"/>
      <c r="G56" s="2126"/>
      <c r="H56" s="2126"/>
      <c r="I56" s="2126"/>
      <c r="J56" s="595" t="s">
        <v>5</v>
      </c>
      <c r="K56" s="2111" t="s">
        <v>259</v>
      </c>
      <c r="L56" s="870" t="s">
        <v>259</v>
      </c>
      <c r="M56" s="858" t="s">
        <v>259</v>
      </c>
      <c r="N56" s="2105" t="s">
        <v>668</v>
      </c>
      <c r="O56" s="823" t="s">
        <v>668</v>
      </c>
      <c r="P56" s="823" t="s">
        <v>668</v>
      </c>
      <c r="Q56" s="823" t="s">
        <v>668</v>
      </c>
      <c r="R56" s="823" t="s">
        <v>668</v>
      </c>
      <c r="S56" s="823" t="s">
        <v>668</v>
      </c>
      <c r="T56" s="823" t="s">
        <v>668</v>
      </c>
      <c r="U56" s="823" t="s">
        <v>668</v>
      </c>
      <c r="V56" s="823" t="s">
        <v>668</v>
      </c>
      <c r="W56" s="823" t="s">
        <v>668</v>
      </c>
      <c r="X56" s="823" t="s">
        <v>668</v>
      </c>
      <c r="Y56" s="823" t="s">
        <v>668</v>
      </c>
      <c r="Z56" s="823" t="s">
        <v>668</v>
      </c>
      <c r="AA56" s="823" t="s">
        <v>668</v>
      </c>
      <c r="AB56" s="823" t="s">
        <v>668</v>
      </c>
      <c r="AC56" s="823" t="s">
        <v>668</v>
      </c>
      <c r="AD56" s="823" t="s">
        <v>668</v>
      </c>
      <c r="AE56" s="2106" t="s">
        <v>668</v>
      </c>
    </row>
    <row r="57" spans="1:31" ht="18" customHeight="1" x14ac:dyDescent="0.3">
      <c r="A57" s="603"/>
      <c r="B57" s="2123"/>
      <c r="C57" s="2128"/>
      <c r="D57" s="2125"/>
      <c r="E57" s="2126"/>
      <c r="F57" s="2126"/>
      <c r="G57" s="2126"/>
      <c r="H57" s="2126"/>
      <c r="I57" s="2126"/>
      <c r="J57" s="595" t="s">
        <v>5</v>
      </c>
      <c r="K57" s="2111" t="s">
        <v>1330</v>
      </c>
      <c r="L57" s="870" t="s">
        <v>1330</v>
      </c>
      <c r="M57" s="858" t="s">
        <v>1330</v>
      </c>
      <c r="N57" s="2105" t="s">
        <v>1258</v>
      </c>
      <c r="O57" s="823" t="s">
        <v>1258</v>
      </c>
      <c r="P57" s="823" t="s">
        <v>1258</v>
      </c>
      <c r="Q57" s="823" t="s">
        <v>1258</v>
      </c>
      <c r="R57" s="823" t="s">
        <v>1258</v>
      </c>
      <c r="S57" s="823" t="s">
        <v>1258</v>
      </c>
      <c r="T57" s="823" t="s">
        <v>1258</v>
      </c>
      <c r="U57" s="823" t="s">
        <v>1258</v>
      </c>
      <c r="V57" s="823" t="s">
        <v>1258</v>
      </c>
      <c r="W57" s="823" t="s">
        <v>1258</v>
      </c>
      <c r="X57" s="823" t="s">
        <v>1258</v>
      </c>
      <c r="Y57" s="823" t="s">
        <v>1258</v>
      </c>
      <c r="Z57" s="823" t="s">
        <v>1258</v>
      </c>
      <c r="AA57" s="823" t="s">
        <v>1258</v>
      </c>
      <c r="AB57" s="823" t="s">
        <v>1258</v>
      </c>
      <c r="AC57" s="823" t="s">
        <v>1258</v>
      </c>
      <c r="AD57" s="823" t="s">
        <v>1258</v>
      </c>
      <c r="AE57" s="2106" t="s">
        <v>1258</v>
      </c>
    </row>
    <row r="58" spans="1:31" ht="68.25" customHeight="1" x14ac:dyDescent="0.3">
      <c r="A58" s="603"/>
      <c r="B58" s="2123"/>
      <c r="C58" s="2128"/>
      <c r="D58" s="2125"/>
      <c r="E58" s="2126"/>
      <c r="F58" s="2126"/>
      <c r="G58" s="2126"/>
      <c r="H58" s="2126"/>
      <c r="I58" s="2126"/>
      <c r="J58" s="594" t="s">
        <v>5</v>
      </c>
      <c r="K58" s="2111" t="s">
        <v>1333</v>
      </c>
      <c r="L58" s="870" t="s">
        <v>1333</v>
      </c>
      <c r="M58" s="858" t="s">
        <v>1333</v>
      </c>
      <c r="N58" s="2105" t="s">
        <v>1047</v>
      </c>
      <c r="O58" s="823" t="s">
        <v>1047</v>
      </c>
      <c r="P58" s="823" t="s">
        <v>1047</v>
      </c>
      <c r="Q58" s="823" t="s">
        <v>1047</v>
      </c>
      <c r="R58" s="823" t="s">
        <v>1047</v>
      </c>
      <c r="S58" s="823" t="s">
        <v>1047</v>
      </c>
      <c r="T58" s="823" t="s">
        <v>1047</v>
      </c>
      <c r="U58" s="823" t="s">
        <v>1047</v>
      </c>
      <c r="V58" s="823" t="s">
        <v>1047</v>
      </c>
      <c r="W58" s="823" t="s">
        <v>1047</v>
      </c>
      <c r="X58" s="823" t="s">
        <v>1047</v>
      </c>
      <c r="Y58" s="823" t="s">
        <v>1047</v>
      </c>
      <c r="Z58" s="823" t="s">
        <v>1047</v>
      </c>
      <c r="AA58" s="823" t="s">
        <v>1047</v>
      </c>
      <c r="AB58" s="823" t="s">
        <v>1047</v>
      </c>
      <c r="AC58" s="823" t="s">
        <v>1047</v>
      </c>
      <c r="AD58" s="823" t="s">
        <v>1047</v>
      </c>
      <c r="AE58" s="2106" t="s">
        <v>1047</v>
      </c>
    </row>
    <row r="59" spans="1:31" ht="42.75" customHeight="1" x14ac:dyDescent="0.3">
      <c r="A59" s="603"/>
      <c r="B59" s="2123"/>
      <c r="C59" s="2128"/>
      <c r="D59" s="2125"/>
      <c r="E59" s="2126"/>
      <c r="F59" s="2126"/>
      <c r="G59" s="2126"/>
      <c r="H59" s="2126"/>
      <c r="I59" s="2126"/>
      <c r="J59" s="594" t="s">
        <v>5</v>
      </c>
      <c r="K59" s="2111" t="s">
        <v>1334</v>
      </c>
      <c r="L59" s="870" t="s">
        <v>1334</v>
      </c>
      <c r="M59" s="858" t="s">
        <v>1334</v>
      </c>
      <c r="N59" s="2105" t="s">
        <v>1361</v>
      </c>
      <c r="O59" s="823" t="s">
        <v>1361</v>
      </c>
      <c r="P59" s="823" t="s">
        <v>1361</v>
      </c>
      <c r="Q59" s="823" t="s">
        <v>1361</v>
      </c>
      <c r="R59" s="823" t="s">
        <v>1361</v>
      </c>
      <c r="S59" s="823" t="s">
        <v>1361</v>
      </c>
      <c r="T59" s="823" t="s">
        <v>1361</v>
      </c>
      <c r="U59" s="823" t="s">
        <v>1361</v>
      </c>
      <c r="V59" s="823" t="s">
        <v>1361</v>
      </c>
      <c r="W59" s="823" t="s">
        <v>1361</v>
      </c>
      <c r="X59" s="823" t="s">
        <v>1361</v>
      </c>
      <c r="Y59" s="823" t="s">
        <v>1361</v>
      </c>
      <c r="Z59" s="823" t="s">
        <v>1361</v>
      </c>
      <c r="AA59" s="823" t="s">
        <v>1361</v>
      </c>
      <c r="AB59" s="823" t="s">
        <v>1361</v>
      </c>
      <c r="AC59" s="823" t="s">
        <v>1361</v>
      </c>
      <c r="AD59" s="823" t="s">
        <v>1361</v>
      </c>
      <c r="AE59" s="2106" t="s">
        <v>1361</v>
      </c>
    </row>
    <row r="60" spans="1:31" ht="18" customHeight="1" x14ac:dyDescent="0.3">
      <c r="A60" s="604" t="s">
        <v>5</v>
      </c>
      <c r="B60" s="2103" t="s">
        <v>1291</v>
      </c>
      <c r="C60" s="2104"/>
      <c r="D60" s="2125" t="s">
        <v>391</v>
      </c>
      <c r="E60" s="2126"/>
      <c r="F60" s="2126"/>
      <c r="G60" s="2126"/>
      <c r="H60" s="2126"/>
      <c r="I60" s="2126"/>
      <c r="J60" s="595" t="s">
        <v>5</v>
      </c>
      <c r="K60" s="2111" t="s">
        <v>1335</v>
      </c>
      <c r="L60" s="870" t="s">
        <v>1335</v>
      </c>
      <c r="M60" s="858" t="s">
        <v>1335</v>
      </c>
      <c r="N60" s="2105" t="s">
        <v>1172</v>
      </c>
      <c r="O60" s="823" t="s">
        <v>1172</v>
      </c>
      <c r="P60" s="823" t="s">
        <v>1172</v>
      </c>
      <c r="Q60" s="823" t="s">
        <v>1172</v>
      </c>
      <c r="R60" s="823" t="s">
        <v>1172</v>
      </c>
      <c r="S60" s="823" t="s">
        <v>1172</v>
      </c>
      <c r="T60" s="823" t="s">
        <v>1172</v>
      </c>
      <c r="U60" s="823" t="s">
        <v>1172</v>
      </c>
      <c r="V60" s="823" t="s">
        <v>1172</v>
      </c>
      <c r="W60" s="823" t="s">
        <v>1172</v>
      </c>
      <c r="X60" s="823" t="s">
        <v>1172</v>
      </c>
      <c r="Y60" s="823" t="s">
        <v>1172</v>
      </c>
      <c r="Z60" s="823" t="s">
        <v>1172</v>
      </c>
      <c r="AA60" s="823" t="s">
        <v>1172</v>
      </c>
      <c r="AB60" s="823" t="s">
        <v>1172</v>
      </c>
      <c r="AC60" s="823" t="s">
        <v>1172</v>
      </c>
      <c r="AD60" s="823" t="s">
        <v>1172</v>
      </c>
      <c r="AE60" s="2106" t="s">
        <v>1172</v>
      </c>
    </row>
    <row r="61" spans="1:31" ht="18" customHeight="1" x14ac:dyDescent="0.3">
      <c r="A61" s="584"/>
      <c r="B61" s="2103"/>
      <c r="C61" s="2104"/>
      <c r="D61" s="2125"/>
      <c r="E61" s="2126"/>
      <c r="F61" s="2126"/>
      <c r="G61" s="2126"/>
      <c r="H61" s="2126"/>
      <c r="I61" s="2126"/>
      <c r="J61" s="595" t="s">
        <v>5</v>
      </c>
      <c r="K61" s="2111" t="s">
        <v>1336</v>
      </c>
      <c r="L61" s="870" t="s">
        <v>1336</v>
      </c>
      <c r="M61" s="858" t="s">
        <v>1336</v>
      </c>
      <c r="N61" s="2105" t="s">
        <v>1362</v>
      </c>
      <c r="O61" s="823" t="s">
        <v>1362</v>
      </c>
      <c r="P61" s="823" t="s">
        <v>1362</v>
      </c>
      <c r="Q61" s="823" t="s">
        <v>1362</v>
      </c>
      <c r="R61" s="823" t="s">
        <v>1362</v>
      </c>
      <c r="S61" s="823" t="s">
        <v>1362</v>
      </c>
      <c r="T61" s="823" t="s">
        <v>1362</v>
      </c>
      <c r="U61" s="823" t="s">
        <v>1362</v>
      </c>
      <c r="V61" s="823" t="s">
        <v>1362</v>
      </c>
      <c r="W61" s="823" t="s">
        <v>1362</v>
      </c>
      <c r="X61" s="823" t="s">
        <v>1362</v>
      </c>
      <c r="Y61" s="823" t="s">
        <v>1362</v>
      </c>
      <c r="Z61" s="823" t="s">
        <v>1362</v>
      </c>
      <c r="AA61" s="823" t="s">
        <v>1362</v>
      </c>
      <c r="AB61" s="823" t="s">
        <v>1362</v>
      </c>
      <c r="AC61" s="823" t="s">
        <v>1362</v>
      </c>
      <c r="AD61" s="823" t="s">
        <v>1362</v>
      </c>
      <c r="AE61" s="2106" t="s">
        <v>1362</v>
      </c>
    </row>
    <row r="62" spans="1:31" ht="18" customHeight="1" x14ac:dyDescent="0.3">
      <c r="A62" s="584"/>
      <c r="B62" s="2103"/>
      <c r="C62" s="2104"/>
      <c r="D62" s="2125"/>
      <c r="E62" s="2126"/>
      <c r="F62" s="2126"/>
      <c r="G62" s="2126"/>
      <c r="H62" s="2126"/>
      <c r="I62" s="2126"/>
      <c r="J62" s="595" t="s">
        <v>5</v>
      </c>
      <c r="K62" s="2111" t="s">
        <v>979</v>
      </c>
      <c r="L62" s="870" t="s">
        <v>979</v>
      </c>
      <c r="M62" s="858" t="s">
        <v>979</v>
      </c>
      <c r="N62" s="2105" t="s">
        <v>1364</v>
      </c>
      <c r="O62" s="823" t="s">
        <v>1364</v>
      </c>
      <c r="P62" s="823" t="s">
        <v>1364</v>
      </c>
      <c r="Q62" s="823" t="s">
        <v>1364</v>
      </c>
      <c r="R62" s="823" t="s">
        <v>1364</v>
      </c>
      <c r="S62" s="823" t="s">
        <v>1364</v>
      </c>
      <c r="T62" s="823" t="s">
        <v>1364</v>
      </c>
      <c r="U62" s="823" t="s">
        <v>1364</v>
      </c>
      <c r="V62" s="823" t="s">
        <v>1364</v>
      </c>
      <c r="W62" s="823" t="s">
        <v>1364</v>
      </c>
      <c r="X62" s="823" t="s">
        <v>1364</v>
      </c>
      <c r="Y62" s="823" t="s">
        <v>1364</v>
      </c>
      <c r="Z62" s="823" t="s">
        <v>1364</v>
      </c>
      <c r="AA62" s="823" t="s">
        <v>1364</v>
      </c>
      <c r="AB62" s="823" t="s">
        <v>1364</v>
      </c>
      <c r="AC62" s="823" t="s">
        <v>1364</v>
      </c>
      <c r="AD62" s="823" t="s">
        <v>1364</v>
      </c>
      <c r="AE62" s="2106" t="s">
        <v>1364</v>
      </c>
    </row>
    <row r="63" spans="1:31" ht="30.75" customHeight="1" x14ac:dyDescent="0.3">
      <c r="A63" s="603"/>
      <c r="B63" s="2103"/>
      <c r="C63" s="2104"/>
      <c r="D63" s="2125"/>
      <c r="E63" s="2126"/>
      <c r="F63" s="2126"/>
      <c r="G63" s="2126"/>
      <c r="H63" s="2126"/>
      <c r="I63" s="2126"/>
      <c r="J63" s="594" t="s">
        <v>5</v>
      </c>
      <c r="K63" s="2111" t="s">
        <v>1065</v>
      </c>
      <c r="L63" s="870" t="s">
        <v>1065</v>
      </c>
      <c r="M63" s="858" t="s">
        <v>1065</v>
      </c>
      <c r="N63" s="2105" t="s">
        <v>1365</v>
      </c>
      <c r="O63" s="823" t="s">
        <v>1365</v>
      </c>
      <c r="P63" s="823" t="s">
        <v>1365</v>
      </c>
      <c r="Q63" s="823" t="s">
        <v>1365</v>
      </c>
      <c r="R63" s="823" t="s">
        <v>1365</v>
      </c>
      <c r="S63" s="823" t="s">
        <v>1365</v>
      </c>
      <c r="T63" s="823" t="s">
        <v>1365</v>
      </c>
      <c r="U63" s="823" t="s">
        <v>1365</v>
      </c>
      <c r="V63" s="823" t="s">
        <v>1365</v>
      </c>
      <c r="W63" s="823" t="s">
        <v>1365</v>
      </c>
      <c r="X63" s="823" t="s">
        <v>1365</v>
      </c>
      <c r="Y63" s="823" t="s">
        <v>1365</v>
      </c>
      <c r="Z63" s="823" t="s">
        <v>1365</v>
      </c>
      <c r="AA63" s="823" t="s">
        <v>1365</v>
      </c>
      <c r="AB63" s="823" t="s">
        <v>1365</v>
      </c>
      <c r="AC63" s="823" t="s">
        <v>1365</v>
      </c>
      <c r="AD63" s="823" t="s">
        <v>1365</v>
      </c>
      <c r="AE63" s="2106" t="s">
        <v>1365</v>
      </c>
    </row>
    <row r="64" spans="1:31" ht="60" customHeight="1" x14ac:dyDescent="0.3">
      <c r="A64" s="604" t="s">
        <v>5</v>
      </c>
      <c r="B64" s="2133" t="s">
        <v>1201</v>
      </c>
      <c r="C64" s="858"/>
      <c r="D64" s="2135" t="s">
        <v>1209</v>
      </c>
      <c r="E64" s="2136"/>
      <c r="F64" s="2136"/>
      <c r="G64" s="2136"/>
      <c r="H64" s="2136"/>
      <c r="I64" s="2136"/>
      <c r="J64" s="595" t="s">
        <v>5</v>
      </c>
      <c r="K64" s="2111" t="s">
        <v>764</v>
      </c>
      <c r="L64" s="870" t="s">
        <v>764</v>
      </c>
      <c r="M64" s="858" t="s">
        <v>764</v>
      </c>
      <c r="N64" s="2105" t="s">
        <v>1197</v>
      </c>
      <c r="O64" s="823" t="s">
        <v>1197</v>
      </c>
      <c r="P64" s="823" t="s">
        <v>1197</v>
      </c>
      <c r="Q64" s="823" t="s">
        <v>1197</v>
      </c>
      <c r="R64" s="823" t="s">
        <v>1197</v>
      </c>
      <c r="S64" s="823" t="s">
        <v>1197</v>
      </c>
      <c r="T64" s="823" t="s">
        <v>1197</v>
      </c>
      <c r="U64" s="823" t="s">
        <v>1197</v>
      </c>
      <c r="V64" s="823" t="s">
        <v>1197</v>
      </c>
      <c r="W64" s="823" t="s">
        <v>1197</v>
      </c>
      <c r="X64" s="823" t="s">
        <v>1197</v>
      </c>
      <c r="Y64" s="823" t="s">
        <v>1197</v>
      </c>
      <c r="Z64" s="823" t="s">
        <v>1197</v>
      </c>
      <c r="AA64" s="823" t="s">
        <v>1197</v>
      </c>
      <c r="AB64" s="823" t="s">
        <v>1197</v>
      </c>
      <c r="AC64" s="823" t="s">
        <v>1197</v>
      </c>
      <c r="AD64" s="823" t="s">
        <v>1197</v>
      </c>
      <c r="AE64" s="2106" t="s">
        <v>1197</v>
      </c>
    </row>
    <row r="65" spans="1:31" ht="18" customHeight="1" x14ac:dyDescent="0.3">
      <c r="A65" s="603"/>
      <c r="B65" s="2134"/>
      <c r="C65" s="858"/>
      <c r="D65" s="2135"/>
      <c r="E65" s="2136"/>
      <c r="F65" s="2136"/>
      <c r="G65" s="2136"/>
      <c r="H65" s="2136"/>
      <c r="I65" s="2136"/>
      <c r="J65" s="594" t="s">
        <v>5</v>
      </c>
      <c r="K65" s="2111" t="s">
        <v>1042</v>
      </c>
      <c r="L65" s="870" t="s">
        <v>1042</v>
      </c>
      <c r="M65" s="858" t="s">
        <v>1042</v>
      </c>
      <c r="N65" s="2105" t="s">
        <v>1332</v>
      </c>
      <c r="O65" s="823" t="s">
        <v>1332</v>
      </c>
      <c r="P65" s="823" t="s">
        <v>1332</v>
      </c>
      <c r="Q65" s="823" t="s">
        <v>1332</v>
      </c>
      <c r="R65" s="823" t="s">
        <v>1332</v>
      </c>
      <c r="S65" s="823" t="s">
        <v>1332</v>
      </c>
      <c r="T65" s="823" t="s">
        <v>1332</v>
      </c>
      <c r="U65" s="823" t="s">
        <v>1332</v>
      </c>
      <c r="V65" s="823" t="s">
        <v>1332</v>
      </c>
      <c r="W65" s="823" t="s">
        <v>1332</v>
      </c>
      <c r="X65" s="823" t="s">
        <v>1332</v>
      </c>
      <c r="Y65" s="823" t="s">
        <v>1332</v>
      </c>
      <c r="Z65" s="823" t="s">
        <v>1332</v>
      </c>
      <c r="AA65" s="823" t="s">
        <v>1332</v>
      </c>
      <c r="AB65" s="823" t="s">
        <v>1332</v>
      </c>
      <c r="AC65" s="823" t="s">
        <v>1332</v>
      </c>
      <c r="AD65" s="823" t="s">
        <v>1332</v>
      </c>
      <c r="AE65" s="2106" t="s">
        <v>1332</v>
      </c>
    </row>
    <row r="66" spans="1:31" ht="27.75" customHeight="1" x14ac:dyDescent="0.3">
      <c r="A66" s="607" t="s">
        <v>5</v>
      </c>
      <c r="B66" s="2112" t="s">
        <v>1292</v>
      </c>
      <c r="C66" s="2113"/>
      <c r="D66" s="2114" t="s">
        <v>44</v>
      </c>
      <c r="E66" s="2115"/>
      <c r="F66" s="2115"/>
      <c r="G66" s="2115"/>
      <c r="H66" s="2115"/>
      <c r="I66" s="2115"/>
      <c r="J66" s="598" t="s">
        <v>5</v>
      </c>
      <c r="K66" s="2116" t="s">
        <v>1369</v>
      </c>
      <c r="L66" s="2117"/>
      <c r="M66" s="2118"/>
      <c r="N66" s="2119" t="s">
        <v>187</v>
      </c>
      <c r="O66" s="2120" t="s">
        <v>187</v>
      </c>
      <c r="P66" s="2120" t="s">
        <v>187</v>
      </c>
      <c r="Q66" s="2120" t="s">
        <v>187</v>
      </c>
      <c r="R66" s="2120" t="s">
        <v>187</v>
      </c>
      <c r="S66" s="2120" t="s">
        <v>187</v>
      </c>
      <c r="T66" s="2120" t="s">
        <v>187</v>
      </c>
      <c r="U66" s="2120" t="s">
        <v>187</v>
      </c>
      <c r="V66" s="2120" t="s">
        <v>187</v>
      </c>
      <c r="W66" s="2120" t="s">
        <v>187</v>
      </c>
      <c r="X66" s="2120" t="s">
        <v>187</v>
      </c>
      <c r="Y66" s="2120" t="s">
        <v>187</v>
      </c>
      <c r="Z66" s="2120" t="s">
        <v>187</v>
      </c>
      <c r="AA66" s="2120" t="s">
        <v>187</v>
      </c>
      <c r="AB66" s="2120" t="s">
        <v>187</v>
      </c>
      <c r="AC66" s="2120" t="s">
        <v>187</v>
      </c>
      <c r="AD66" s="2120" t="s">
        <v>187</v>
      </c>
      <c r="AE66" s="2121" t="s">
        <v>187</v>
      </c>
    </row>
    <row r="67" spans="1:31" ht="21.75" customHeight="1" x14ac:dyDescent="0.3">
      <c r="A67" s="589"/>
      <c r="B67" s="579"/>
      <c r="C67" s="93"/>
      <c r="D67" s="608"/>
      <c r="E67" s="608"/>
      <c r="F67" s="93"/>
      <c r="G67" s="93"/>
      <c r="H67" s="93"/>
      <c r="I67" s="93"/>
      <c r="J67" s="151"/>
      <c r="K67" s="361"/>
      <c r="L67" s="361"/>
      <c r="M67" s="361"/>
      <c r="N67" s="93"/>
      <c r="O67" s="93"/>
      <c r="P67" s="93"/>
      <c r="Q67" s="93"/>
      <c r="R67" s="93"/>
      <c r="S67" s="93"/>
      <c r="T67" s="93"/>
      <c r="U67" s="93"/>
      <c r="V67" s="93"/>
      <c r="W67" s="93"/>
      <c r="X67" s="93"/>
      <c r="Y67" s="93"/>
      <c r="Z67" s="93"/>
      <c r="AA67" s="93"/>
      <c r="AB67" s="93"/>
      <c r="AC67" s="93"/>
      <c r="AD67" s="93"/>
      <c r="AE67" s="93"/>
    </row>
    <row r="68" spans="1:31" ht="14.25" customHeight="1" x14ac:dyDescent="0.3">
      <c r="A68" s="2122"/>
      <c r="B68" s="657"/>
      <c r="C68" s="657"/>
      <c r="D68" s="657"/>
      <c r="E68" s="657"/>
      <c r="F68" s="657"/>
      <c r="G68" s="657"/>
      <c r="H68" s="657"/>
      <c r="I68" s="657"/>
      <c r="J68" s="657"/>
      <c r="K68" s="657"/>
      <c r="L68" s="657"/>
      <c r="M68" s="657"/>
      <c r="N68" s="657"/>
      <c r="O68" s="657"/>
      <c r="P68" s="657"/>
      <c r="Q68" s="657"/>
      <c r="R68" s="657"/>
      <c r="S68" s="657"/>
      <c r="T68" s="657"/>
      <c r="U68" s="657"/>
      <c r="V68" s="657"/>
      <c r="W68" s="657"/>
      <c r="X68" s="657"/>
      <c r="Y68" s="657"/>
      <c r="Z68" s="657"/>
      <c r="AA68" s="657"/>
      <c r="AB68" s="657"/>
      <c r="AC68" s="657"/>
      <c r="AD68" s="657"/>
      <c r="AE68" s="657"/>
    </row>
    <row r="69" spans="1:31" x14ac:dyDescent="0.3">
      <c r="A69" s="590"/>
      <c r="B69" s="39"/>
      <c r="C69" s="38"/>
      <c r="D69" s="38"/>
      <c r="E69" s="38"/>
      <c r="F69" s="38"/>
      <c r="G69" s="38"/>
      <c r="H69" s="38"/>
      <c r="I69" s="38"/>
      <c r="J69" s="39"/>
      <c r="K69" s="590"/>
      <c r="L69" s="590"/>
      <c r="M69" s="590"/>
      <c r="N69" s="38"/>
      <c r="O69" s="38"/>
      <c r="P69" s="38"/>
      <c r="Q69" s="38"/>
      <c r="R69" s="38"/>
      <c r="S69" s="38"/>
      <c r="T69" s="38"/>
      <c r="U69" s="38"/>
      <c r="V69" s="38"/>
      <c r="W69" s="38"/>
      <c r="X69" s="38"/>
      <c r="Y69" s="38"/>
      <c r="Z69" s="38"/>
      <c r="AA69" s="38"/>
      <c r="AB69" s="38"/>
      <c r="AC69" s="38"/>
      <c r="AD69" s="38"/>
      <c r="AE69" s="38"/>
    </row>
  </sheetData>
  <mergeCells count="148">
    <mergeCell ref="A68:AE68"/>
    <mergeCell ref="B16:C20"/>
    <mergeCell ref="D16:I20"/>
    <mergeCell ref="B40:C42"/>
    <mergeCell ref="D40:I42"/>
    <mergeCell ref="B43:C45"/>
    <mergeCell ref="D43:I45"/>
    <mergeCell ref="B50:C52"/>
    <mergeCell ref="D50:I52"/>
    <mergeCell ref="B60:C63"/>
    <mergeCell ref="D60:I63"/>
    <mergeCell ref="B64:C65"/>
    <mergeCell ref="D64:I65"/>
    <mergeCell ref="B21:C29"/>
    <mergeCell ref="D21:I29"/>
    <mergeCell ref="B31:C39"/>
    <mergeCell ref="D31:I39"/>
    <mergeCell ref="B53:C59"/>
    <mergeCell ref="D53:I59"/>
    <mergeCell ref="K63:M63"/>
    <mergeCell ref="N63:AE63"/>
    <mergeCell ref="K64:M64"/>
    <mergeCell ref="N64:AE64"/>
    <mergeCell ref="K65:M65"/>
    <mergeCell ref="N65:AE65"/>
    <mergeCell ref="B66:C66"/>
    <mergeCell ref="D66:I66"/>
    <mergeCell ref="K66:M66"/>
    <mergeCell ref="N66:AE66"/>
    <mergeCell ref="K58:M58"/>
    <mergeCell ref="N58:AE58"/>
    <mergeCell ref="K59:M59"/>
    <mergeCell ref="N59:AE59"/>
    <mergeCell ref="K60:M60"/>
    <mergeCell ref="N60:AE60"/>
    <mergeCell ref="K61:M61"/>
    <mergeCell ref="N61:AE61"/>
    <mergeCell ref="K62:M62"/>
    <mergeCell ref="N62:AE62"/>
    <mergeCell ref="K53:M53"/>
    <mergeCell ref="N53:AE53"/>
    <mergeCell ref="K54:M54"/>
    <mergeCell ref="N54:AE54"/>
    <mergeCell ref="K55:M55"/>
    <mergeCell ref="N55:AE55"/>
    <mergeCell ref="K56:M56"/>
    <mergeCell ref="N56:AE56"/>
    <mergeCell ref="K57:M57"/>
    <mergeCell ref="N57:AE57"/>
    <mergeCell ref="A47:AE47"/>
    <mergeCell ref="A48:AE48"/>
    <mergeCell ref="A49:I49"/>
    <mergeCell ref="J49:AE49"/>
    <mergeCell ref="K50:M50"/>
    <mergeCell ref="N50:AE50"/>
    <mergeCell ref="K51:M51"/>
    <mergeCell ref="N51:AE51"/>
    <mergeCell ref="K52:M52"/>
    <mergeCell ref="N52:AE52"/>
    <mergeCell ref="K42:M42"/>
    <mergeCell ref="N42:AE42"/>
    <mergeCell ref="K43:M43"/>
    <mergeCell ref="N43:AE43"/>
    <mergeCell ref="K44:M44"/>
    <mergeCell ref="N44:AE44"/>
    <mergeCell ref="K45:M45"/>
    <mergeCell ref="N45:AE45"/>
    <mergeCell ref="A46:AE46"/>
    <mergeCell ref="K37:M37"/>
    <mergeCell ref="N37:AE37"/>
    <mergeCell ref="K38:M38"/>
    <mergeCell ref="N38:AE38"/>
    <mergeCell ref="K39:M39"/>
    <mergeCell ref="N39:AE39"/>
    <mergeCell ref="K40:M40"/>
    <mergeCell ref="N40:AE40"/>
    <mergeCell ref="K41:M41"/>
    <mergeCell ref="N41:AE41"/>
    <mergeCell ref="K32:M32"/>
    <mergeCell ref="N32:AE32"/>
    <mergeCell ref="K33:M33"/>
    <mergeCell ref="N33:AE33"/>
    <mergeCell ref="K34:M34"/>
    <mergeCell ref="N34:AE34"/>
    <mergeCell ref="K35:M35"/>
    <mergeCell ref="N35:AE35"/>
    <mergeCell ref="K36:M36"/>
    <mergeCell ref="N36:AE36"/>
    <mergeCell ref="K28:M28"/>
    <mergeCell ref="N28:AE28"/>
    <mergeCell ref="K29:M29"/>
    <mergeCell ref="N29:AE29"/>
    <mergeCell ref="B30:C30"/>
    <mergeCell ref="D30:I30"/>
    <mergeCell ref="K30:M30"/>
    <mergeCell ref="N30:AE30"/>
    <mergeCell ref="K31:M31"/>
    <mergeCell ref="N31:AE31"/>
    <mergeCell ref="K23:M23"/>
    <mergeCell ref="N23:AE23"/>
    <mergeCell ref="K24:M24"/>
    <mergeCell ref="N24:AE24"/>
    <mergeCell ref="K25:M25"/>
    <mergeCell ref="N25:AE25"/>
    <mergeCell ref="K26:M26"/>
    <mergeCell ref="N26:AE26"/>
    <mergeCell ref="K27:M27"/>
    <mergeCell ref="N27:AE27"/>
    <mergeCell ref="K18:M18"/>
    <mergeCell ref="N18:AE18"/>
    <mergeCell ref="K19:M19"/>
    <mergeCell ref="N19:AE19"/>
    <mergeCell ref="K20:M20"/>
    <mergeCell ref="N20:AE20"/>
    <mergeCell ref="K21:M21"/>
    <mergeCell ref="N21:AE21"/>
    <mergeCell ref="K22:M22"/>
    <mergeCell ref="N22:AE22"/>
    <mergeCell ref="B12:AE12"/>
    <mergeCell ref="A13:G13"/>
    <mergeCell ref="A14:Q14"/>
    <mergeCell ref="A15:I15"/>
    <mergeCell ref="J15:AE15"/>
    <mergeCell ref="K16:M16"/>
    <mergeCell ref="N16:AE16"/>
    <mergeCell ref="K17:M17"/>
    <mergeCell ref="N17:AE17"/>
    <mergeCell ref="C7:AE7"/>
    <mergeCell ref="B8:AE8"/>
    <mergeCell ref="B9:AE9"/>
    <mergeCell ref="C10:I10"/>
    <mergeCell ref="K10:N10"/>
    <mergeCell ref="Q10:T10"/>
    <mergeCell ref="W10:AE10"/>
    <mergeCell ref="C11:I11"/>
    <mergeCell ref="K11:N11"/>
    <mergeCell ref="Q11:T11"/>
    <mergeCell ref="W11:AE11"/>
    <mergeCell ref="A1:B1"/>
    <mergeCell ref="AA1:AE1"/>
    <mergeCell ref="A2:AE2"/>
    <mergeCell ref="AM2:AN2"/>
    <mergeCell ref="A3:AE3"/>
    <mergeCell ref="A4:AE4"/>
    <mergeCell ref="B5:AE5"/>
    <mergeCell ref="C6:Q6"/>
    <mergeCell ref="R6:T6"/>
    <mergeCell ref="U6:AE6"/>
  </mergeCells>
  <phoneticPr fontId="79" type="Hiragana"/>
  <dataValidations count="2">
    <dataValidation type="list" allowBlank="1" showInputMessage="1" showErrorMessage="1" sqref="P10:P11 J10:J11" xr:uid="{00000000-0002-0000-0900-000000000000}">
      <formula1>$BA$22:$BA$23</formula1>
    </dataValidation>
    <dataValidation type="list" showInputMessage="1" showErrorMessage="1" sqref="J16:J45 A21 A16 A30:A31 A40 A43 A53 A64 A66 A60 A50 J50:J66" xr:uid="{00000000-0002-0000-0900-000001000000}">
      <formula1>$AG$14:$AG$15</formula1>
    </dataValidation>
  </dataValidations>
  <pageMargins left="0.70866141732283472" right="0.70866141732283472" top="0.59055118110236227" bottom="0.39370078740157483" header="0.31496062992125984" footer="0.31496062992125984"/>
  <pageSetup paperSize="9" scale="77" orientation="portrait" r:id="rId1"/>
  <rowBreaks count="1" manualBreakCount="1">
    <brk id="47"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O103"/>
  <sheetViews>
    <sheetView view="pageBreakPreview" topLeftCell="A51" zoomScale="85" zoomScaleSheetLayoutView="85" workbookViewId="0">
      <selection activeCell="C66" sqref="C66:AJ66"/>
    </sheetView>
  </sheetViews>
  <sheetFormatPr defaultColWidth="9" defaultRowHeight="12.9" x14ac:dyDescent="0.3"/>
  <cols>
    <col min="1" max="36" width="4.62890625" customWidth="1"/>
  </cols>
  <sheetData>
    <row r="1" spans="1:38" s="332" customFormat="1" ht="24.75" customHeight="1" x14ac:dyDescent="0.3">
      <c r="A1" s="333"/>
      <c r="B1" s="1354" t="s">
        <v>814</v>
      </c>
      <c r="C1" s="671"/>
      <c r="D1" s="671"/>
      <c r="E1" s="671"/>
      <c r="F1" s="671"/>
      <c r="G1" s="671"/>
      <c r="H1" s="671"/>
      <c r="I1" s="671"/>
      <c r="J1" s="671"/>
      <c r="K1" s="671"/>
      <c r="L1" s="671"/>
      <c r="M1" s="671"/>
      <c r="N1" s="671"/>
      <c r="O1" s="671"/>
      <c r="P1" s="671"/>
      <c r="Q1" s="671"/>
      <c r="R1" s="671"/>
      <c r="S1" s="671"/>
      <c r="T1" s="671"/>
      <c r="U1" s="671"/>
      <c r="V1" s="671"/>
      <c r="W1" s="671"/>
      <c r="X1" s="671"/>
      <c r="Y1" s="671"/>
      <c r="Z1" s="671"/>
      <c r="AA1" s="1355" t="str">
        <f>'改1－2様式'!E1</f>
        <v>Ver.20260202</v>
      </c>
      <c r="AB1" s="1355"/>
      <c r="AC1" s="1355"/>
      <c r="AD1" s="1355"/>
      <c r="AE1" s="1355"/>
      <c r="AF1" s="1355"/>
      <c r="AG1" s="1355"/>
      <c r="AH1" s="1355"/>
      <c r="AI1" s="1355"/>
      <c r="AJ1" s="1355"/>
      <c r="AL1" s="377" t="s">
        <v>802</v>
      </c>
    </row>
    <row r="2" spans="1:38" s="332" customFormat="1" ht="18.7" customHeight="1" x14ac:dyDescent="0.3">
      <c r="A2" s="1356"/>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L2" s="332" t="s">
        <v>0</v>
      </c>
    </row>
    <row r="3" spans="1:38" s="89" customFormat="1" ht="21" customHeight="1" x14ac:dyDescent="0.3">
      <c r="A3" s="334" t="s">
        <v>688</v>
      </c>
      <c r="B3" s="1357" t="s">
        <v>671</v>
      </c>
      <c r="C3" s="1358"/>
      <c r="D3" s="1358"/>
      <c r="E3" s="1358"/>
      <c r="F3" s="1358"/>
      <c r="G3" s="1358"/>
      <c r="H3" s="1358"/>
      <c r="I3" s="1358"/>
      <c r="J3" s="1358"/>
      <c r="K3" s="1358"/>
      <c r="L3" s="1358"/>
      <c r="M3" s="1358"/>
      <c r="N3" s="1358"/>
      <c r="O3" s="1358"/>
      <c r="P3" s="1358"/>
      <c r="Q3" s="1358"/>
      <c r="R3" s="1358"/>
      <c r="S3" s="1358"/>
      <c r="T3" s="1358"/>
      <c r="U3" s="1358"/>
      <c r="V3" s="1358"/>
      <c r="W3" s="1358"/>
      <c r="X3" s="1358"/>
      <c r="Y3" s="1358"/>
      <c r="Z3" s="1358"/>
      <c r="AA3" s="1358"/>
      <c r="AB3" s="1358"/>
      <c r="AC3" s="1358"/>
      <c r="AD3" s="1358"/>
      <c r="AE3" s="1358"/>
      <c r="AF3" s="1358"/>
      <c r="AG3" s="1358"/>
      <c r="AH3" s="1358"/>
      <c r="AI3" s="1358"/>
      <c r="AJ3" s="1358"/>
      <c r="AL3" s="89" t="s">
        <v>5</v>
      </c>
    </row>
    <row r="4" spans="1:38" s="89" customFormat="1" ht="30" customHeight="1" x14ac:dyDescent="0.3">
      <c r="A4" s="1362"/>
      <c r="B4" s="647" t="s">
        <v>749</v>
      </c>
      <c r="C4" s="647"/>
      <c r="D4" s="647"/>
      <c r="E4" s="647"/>
      <c r="F4" s="647"/>
      <c r="G4" s="647"/>
      <c r="H4" s="647"/>
      <c r="I4" s="647"/>
      <c r="J4" s="647"/>
      <c r="K4" s="647"/>
      <c r="L4" s="647"/>
      <c r="M4" s="647"/>
      <c r="N4" s="647"/>
      <c r="O4" s="648"/>
      <c r="P4" s="648"/>
      <c r="Q4" s="648"/>
      <c r="R4" s="648"/>
      <c r="S4" s="648"/>
      <c r="T4" s="648"/>
      <c r="U4" s="648"/>
      <c r="V4" s="648"/>
      <c r="W4" s="648"/>
      <c r="X4" s="648"/>
      <c r="Y4" s="648"/>
      <c r="Z4" s="648"/>
      <c r="AA4" s="648"/>
      <c r="AB4" s="648"/>
      <c r="AC4" s="648"/>
      <c r="AD4" s="648"/>
      <c r="AE4" s="648"/>
      <c r="AF4" s="648"/>
      <c r="AG4" s="648"/>
      <c r="AH4" s="648"/>
      <c r="AI4" s="648"/>
      <c r="AJ4" s="648"/>
    </row>
    <row r="5" spans="1:38" s="89" customFormat="1" ht="30" customHeight="1" x14ac:dyDescent="0.3">
      <c r="A5" s="671"/>
      <c r="B5" s="647" t="s">
        <v>751</v>
      </c>
      <c r="C5" s="647"/>
      <c r="D5" s="647"/>
      <c r="E5" s="647"/>
      <c r="F5" s="647"/>
      <c r="G5" s="647"/>
      <c r="H5" s="647"/>
      <c r="I5" s="647"/>
      <c r="J5" s="647"/>
      <c r="K5" s="647"/>
      <c r="L5" s="647"/>
      <c r="M5" s="647"/>
      <c r="N5" s="647"/>
      <c r="O5" s="648"/>
      <c r="P5" s="648"/>
      <c r="Q5" s="648"/>
      <c r="R5" s="648"/>
      <c r="S5" s="648"/>
      <c r="T5" s="648"/>
      <c r="U5" s="648"/>
      <c r="V5" s="648"/>
      <c r="W5" s="648"/>
      <c r="X5" s="648"/>
      <c r="Y5" s="648"/>
      <c r="Z5" s="648"/>
      <c r="AA5" s="648"/>
      <c r="AB5" s="648"/>
      <c r="AC5" s="648"/>
      <c r="AD5" s="648"/>
      <c r="AE5" s="648"/>
      <c r="AF5" s="648"/>
      <c r="AG5" s="648"/>
      <c r="AH5" s="648"/>
      <c r="AI5" s="648"/>
      <c r="AJ5" s="648"/>
    </row>
    <row r="6" spans="1:38" s="332" customFormat="1" ht="6" customHeight="1" x14ac:dyDescent="0.3">
      <c r="A6" s="1356"/>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row>
    <row r="7" spans="1:38" s="89" customFormat="1" ht="21" customHeight="1" x14ac:dyDescent="0.3">
      <c r="A7" s="334" t="s">
        <v>550</v>
      </c>
      <c r="B7" s="1359" t="s">
        <v>31</v>
      </c>
      <c r="C7" s="1360"/>
      <c r="D7" s="1360"/>
      <c r="E7" s="1360"/>
      <c r="F7" s="1360"/>
      <c r="G7" s="1360"/>
      <c r="H7" s="1360"/>
      <c r="I7" s="1360"/>
      <c r="J7" s="1360"/>
      <c r="K7" s="1360"/>
      <c r="L7" s="1360"/>
      <c r="M7" s="1360"/>
      <c r="N7" s="1360"/>
      <c r="O7" s="1360"/>
      <c r="P7" s="1360"/>
      <c r="Q7" s="1360"/>
      <c r="R7" s="1360"/>
      <c r="S7" s="1360"/>
      <c r="T7" s="1360"/>
      <c r="U7" s="1360"/>
      <c r="V7" s="1360"/>
      <c r="W7" s="1360"/>
      <c r="X7" s="1360"/>
      <c r="Y7" s="1360"/>
      <c r="Z7" s="1360"/>
      <c r="AA7" s="1360"/>
      <c r="AB7" s="1360"/>
      <c r="AC7" s="1360"/>
      <c r="AD7" s="1360"/>
      <c r="AE7" s="1360"/>
      <c r="AF7" s="1360"/>
      <c r="AG7" s="1360"/>
      <c r="AH7" s="1360"/>
      <c r="AI7" s="1360"/>
      <c r="AJ7" s="1360"/>
    </row>
    <row r="8" spans="1:38" s="89" customFormat="1" ht="90.75" customHeight="1" x14ac:dyDescent="0.3">
      <c r="A8" s="335"/>
      <c r="B8" s="647" t="s">
        <v>498</v>
      </c>
      <c r="C8" s="647"/>
      <c r="D8" s="647"/>
      <c r="E8" s="647"/>
      <c r="F8" s="647"/>
      <c r="G8" s="647"/>
      <c r="H8" s="647"/>
      <c r="I8" s="647"/>
      <c r="J8" s="647"/>
      <c r="K8" s="647"/>
      <c r="L8" s="647"/>
      <c r="M8" s="647"/>
      <c r="N8" s="647"/>
      <c r="O8" s="648"/>
      <c r="P8" s="648"/>
      <c r="Q8" s="648"/>
      <c r="R8" s="648"/>
      <c r="S8" s="648"/>
      <c r="T8" s="648"/>
      <c r="U8" s="648"/>
      <c r="V8" s="648"/>
      <c r="W8" s="648"/>
      <c r="X8" s="648"/>
      <c r="Y8" s="648"/>
      <c r="Z8" s="648"/>
      <c r="AA8" s="648"/>
      <c r="AB8" s="648"/>
      <c r="AC8" s="648"/>
      <c r="AD8" s="648"/>
      <c r="AE8" s="648"/>
      <c r="AF8" s="648"/>
      <c r="AG8" s="648"/>
      <c r="AH8" s="648"/>
      <c r="AI8" s="648"/>
      <c r="AJ8" s="648"/>
    </row>
    <row r="9" spans="1:38" s="89" customFormat="1" ht="6" customHeight="1" x14ac:dyDescent="0.3">
      <c r="A9" s="1356"/>
      <c r="B9" s="671"/>
      <c r="C9" s="671"/>
      <c r="D9" s="671"/>
      <c r="E9" s="671"/>
      <c r="F9" s="671"/>
      <c r="G9" s="671"/>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1"/>
    </row>
    <row r="10" spans="1:38" s="89" customFormat="1" ht="21" customHeight="1" x14ac:dyDescent="0.3">
      <c r="A10" s="334" t="s">
        <v>582</v>
      </c>
      <c r="B10" s="1359" t="s">
        <v>517</v>
      </c>
      <c r="C10" s="1360"/>
      <c r="D10" s="1360"/>
      <c r="E10" s="1360"/>
      <c r="F10" s="1360"/>
      <c r="G10" s="1360"/>
      <c r="H10" s="1360"/>
      <c r="I10" s="1360"/>
      <c r="J10" s="1360"/>
      <c r="K10" s="1360"/>
      <c r="L10" s="1360"/>
      <c r="M10" s="1360"/>
      <c r="N10" s="1360"/>
      <c r="O10" s="1360"/>
      <c r="P10" s="1360"/>
      <c r="Q10" s="1360"/>
      <c r="R10" s="1360"/>
      <c r="S10" s="1360"/>
      <c r="T10" s="1360"/>
      <c r="U10" s="1360"/>
      <c r="V10" s="1360"/>
      <c r="W10" s="1360"/>
      <c r="X10" s="1360"/>
      <c r="Y10" s="1360"/>
      <c r="Z10" s="1360"/>
      <c r="AA10" s="1360"/>
      <c r="AB10" s="1360"/>
      <c r="AC10" s="1360"/>
      <c r="AD10" s="1360"/>
      <c r="AE10" s="1360"/>
      <c r="AF10" s="1360"/>
      <c r="AG10" s="1360"/>
      <c r="AH10" s="1360"/>
      <c r="AI10" s="1360"/>
      <c r="AJ10" s="1360"/>
    </row>
    <row r="11" spans="1:38" s="89" customFormat="1" ht="131.5" customHeight="1" x14ac:dyDescent="0.3">
      <c r="A11" s="335"/>
      <c r="B11" s="647" t="s">
        <v>806</v>
      </c>
      <c r="C11" s="647"/>
      <c r="D11" s="647"/>
      <c r="E11" s="647"/>
      <c r="F11" s="647"/>
      <c r="G11" s="647"/>
      <c r="H11" s="647"/>
      <c r="I11" s="647"/>
      <c r="J11" s="647"/>
      <c r="K11" s="647"/>
      <c r="L11" s="647"/>
      <c r="M11" s="647"/>
      <c r="N11" s="647"/>
      <c r="O11" s="648"/>
      <c r="P11" s="648"/>
      <c r="Q11" s="648"/>
      <c r="R11" s="648"/>
      <c r="S11" s="648"/>
      <c r="T11" s="648"/>
      <c r="U11" s="648"/>
      <c r="V11" s="648"/>
      <c r="W11" s="648"/>
      <c r="X11" s="648"/>
      <c r="Y11" s="648"/>
      <c r="Z11" s="648"/>
      <c r="AA11" s="648"/>
      <c r="AB11" s="648"/>
      <c r="AC11" s="648"/>
      <c r="AD11" s="648"/>
      <c r="AE11" s="648"/>
      <c r="AF11" s="648"/>
      <c r="AG11" s="648"/>
      <c r="AH11" s="648"/>
      <c r="AI11" s="648"/>
      <c r="AJ11" s="648"/>
    </row>
    <row r="12" spans="1:38" s="89" customFormat="1" ht="30" customHeight="1" x14ac:dyDescent="0.3">
      <c r="A12" s="1362"/>
      <c r="B12" s="671"/>
      <c r="C12" s="1164" t="s">
        <v>416</v>
      </c>
      <c r="D12" s="1164"/>
      <c r="E12" s="1164"/>
      <c r="F12" s="1164"/>
      <c r="G12" s="1361" t="s">
        <v>1073</v>
      </c>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row>
    <row r="13" spans="1:38" s="89" customFormat="1" ht="18" customHeight="1" x14ac:dyDescent="0.3">
      <c r="A13" s="1362"/>
      <c r="B13" s="671"/>
      <c r="C13" s="647"/>
      <c r="D13" s="908"/>
      <c r="E13" s="908"/>
      <c r="F13" s="908"/>
      <c r="G13" s="908"/>
      <c r="H13" s="1164" t="s">
        <v>746</v>
      </c>
      <c r="I13" s="1360"/>
      <c r="J13" s="1360"/>
      <c r="K13" s="1164" t="s">
        <v>744</v>
      </c>
      <c r="L13" s="1164"/>
      <c r="M13" s="1164"/>
      <c r="N13" s="1164"/>
      <c r="O13" s="1164"/>
      <c r="P13" s="1164"/>
      <c r="Q13" s="1164"/>
      <c r="R13" s="1164"/>
      <c r="S13" s="1164"/>
      <c r="T13" s="1164"/>
      <c r="U13" s="1164"/>
      <c r="V13" s="1164"/>
      <c r="W13" s="1164"/>
      <c r="X13" s="1164"/>
      <c r="Y13" s="1164"/>
      <c r="Z13" s="1164"/>
      <c r="AA13" s="1164"/>
      <c r="AB13" s="1164"/>
      <c r="AC13" s="1164"/>
      <c r="AD13" s="1164"/>
      <c r="AE13" s="1164"/>
      <c r="AF13" s="1164"/>
      <c r="AG13" s="1164"/>
      <c r="AH13" s="1164"/>
      <c r="AI13" s="648"/>
      <c r="AJ13" s="648"/>
    </row>
    <row r="14" spans="1:38" s="89" customFormat="1" ht="30" customHeight="1" x14ac:dyDescent="0.3">
      <c r="A14" s="1362"/>
      <c r="B14" s="671"/>
      <c r="C14" s="908"/>
      <c r="D14" s="908"/>
      <c r="E14" s="908"/>
      <c r="F14" s="908"/>
      <c r="G14" s="908"/>
      <c r="H14" s="647"/>
      <c r="I14" s="648"/>
      <c r="J14" s="648"/>
      <c r="K14" s="648"/>
      <c r="L14" s="647" t="s">
        <v>743</v>
      </c>
      <c r="M14" s="647"/>
      <c r="N14" s="647"/>
      <c r="O14" s="647"/>
      <c r="P14" s="647"/>
      <c r="Q14" s="647"/>
      <c r="R14" s="647"/>
      <c r="S14" s="647"/>
      <c r="T14" s="647"/>
      <c r="U14" s="647"/>
      <c r="V14" s="647"/>
      <c r="W14" s="647"/>
      <c r="X14" s="647"/>
      <c r="Y14" s="647"/>
      <c r="Z14" s="647"/>
      <c r="AA14" s="647"/>
      <c r="AB14" s="647"/>
      <c r="AC14" s="647"/>
      <c r="AD14" s="647"/>
      <c r="AE14" s="647"/>
      <c r="AF14" s="647"/>
      <c r="AG14" s="647"/>
      <c r="AH14" s="647"/>
      <c r="AI14" s="647"/>
      <c r="AJ14" s="648"/>
    </row>
    <row r="15" spans="1:38" s="89" customFormat="1" ht="18" customHeight="1" x14ac:dyDescent="0.3">
      <c r="A15" s="1362"/>
      <c r="B15" s="671"/>
      <c r="C15" s="908"/>
      <c r="D15" s="908"/>
      <c r="E15" s="908"/>
      <c r="F15" s="908"/>
      <c r="G15" s="908"/>
      <c r="H15" s="1360" t="s">
        <v>549</v>
      </c>
      <c r="I15" s="1360"/>
      <c r="J15" s="1360"/>
      <c r="K15" s="1360" t="s">
        <v>354</v>
      </c>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row>
    <row r="16" spans="1:38" s="89" customFormat="1" ht="21" customHeight="1" x14ac:dyDescent="0.3">
      <c r="A16" s="1362"/>
      <c r="B16" s="671"/>
      <c r="C16" s="908"/>
      <c r="D16" s="908"/>
      <c r="E16" s="908"/>
      <c r="F16" s="908"/>
      <c r="G16" s="908"/>
      <c r="H16" s="647"/>
      <c r="I16" s="648"/>
      <c r="J16" s="648"/>
      <c r="K16" s="648"/>
      <c r="L16" s="648" t="s">
        <v>66</v>
      </c>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row>
    <row r="17" spans="1:36" s="89" customFormat="1" ht="18" customHeight="1" x14ac:dyDescent="0.3">
      <c r="A17" s="1362"/>
      <c r="B17" s="671"/>
      <c r="C17" s="908"/>
      <c r="D17" s="908"/>
      <c r="E17" s="908"/>
      <c r="F17" s="908"/>
      <c r="G17" s="908"/>
      <c r="H17" s="1360" t="s">
        <v>710</v>
      </c>
      <c r="I17" s="1360"/>
      <c r="J17" s="1360"/>
      <c r="K17" s="1360" t="s">
        <v>240</v>
      </c>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648"/>
      <c r="AJ17" s="648"/>
    </row>
    <row r="18" spans="1:36" s="332" customFormat="1" ht="30" customHeight="1" x14ac:dyDescent="0.3">
      <c r="A18" s="1362"/>
      <c r="B18" s="671"/>
      <c r="C18" s="908"/>
      <c r="D18" s="908"/>
      <c r="E18" s="908"/>
      <c r="F18" s="908"/>
      <c r="G18" s="908"/>
      <c r="H18" s="647"/>
      <c r="I18" s="648"/>
      <c r="J18" s="648"/>
      <c r="K18" s="648"/>
      <c r="L18" s="647" t="s">
        <v>753</v>
      </c>
      <c r="M18" s="648"/>
      <c r="N18" s="648"/>
      <c r="O18" s="648"/>
      <c r="P18" s="648"/>
      <c r="Q18" s="648"/>
      <c r="R18" s="648"/>
      <c r="S18" s="648"/>
      <c r="T18" s="648"/>
      <c r="U18" s="648"/>
      <c r="V18" s="648"/>
      <c r="W18" s="648"/>
      <c r="X18" s="648"/>
      <c r="Y18" s="648"/>
      <c r="Z18" s="648"/>
      <c r="AA18" s="648"/>
      <c r="AB18" s="648"/>
      <c r="AC18" s="648"/>
      <c r="AD18" s="648"/>
      <c r="AE18" s="648"/>
      <c r="AF18" s="648"/>
      <c r="AG18" s="648"/>
      <c r="AH18" s="648"/>
      <c r="AI18" s="648"/>
      <c r="AJ18" s="648"/>
    </row>
    <row r="19" spans="1:36" s="89" customFormat="1" ht="21" customHeight="1" x14ac:dyDescent="0.3">
      <c r="A19" s="1362"/>
      <c r="B19" s="671"/>
      <c r="C19" s="908"/>
      <c r="D19" s="908"/>
      <c r="E19" s="908"/>
      <c r="F19" s="908"/>
      <c r="G19" s="908"/>
      <c r="H19" s="648" t="s">
        <v>773</v>
      </c>
      <c r="I19" s="648"/>
      <c r="J19" s="648"/>
      <c r="K19" s="648" t="s">
        <v>772</v>
      </c>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row>
    <row r="20" spans="1:36" s="89" customFormat="1" ht="6" customHeight="1" x14ac:dyDescent="0.3">
      <c r="A20" s="1356"/>
      <c r="B20" s="671"/>
      <c r="C20" s="671"/>
      <c r="D20" s="671"/>
      <c r="E20" s="671"/>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row>
    <row r="21" spans="1:36" s="89" customFormat="1" ht="21" customHeight="1" x14ac:dyDescent="0.3">
      <c r="A21" s="334" t="s">
        <v>111</v>
      </c>
      <c r="B21" s="1357" t="s">
        <v>570</v>
      </c>
      <c r="C21" s="1358"/>
      <c r="D21" s="1358"/>
      <c r="E21" s="1358"/>
      <c r="F21" s="1358"/>
      <c r="G21" s="1358"/>
      <c r="H21" s="1358"/>
      <c r="I21" s="1358"/>
      <c r="J21" s="1358"/>
      <c r="K21" s="1358"/>
      <c r="L21" s="1358"/>
      <c r="M21" s="1358"/>
      <c r="N21" s="1358"/>
      <c r="O21" s="1358"/>
      <c r="P21" s="1358"/>
      <c r="Q21" s="1358"/>
      <c r="R21" s="1358"/>
      <c r="S21" s="1358"/>
      <c r="T21" s="1358"/>
      <c r="U21" s="1358"/>
      <c r="V21" s="1358"/>
      <c r="W21" s="1358"/>
      <c r="X21" s="1358"/>
      <c r="Y21" s="1358"/>
      <c r="Z21" s="1358"/>
      <c r="AA21" s="1358"/>
      <c r="AB21" s="1358"/>
      <c r="AC21" s="1358"/>
      <c r="AD21" s="1358"/>
      <c r="AE21" s="1358"/>
      <c r="AF21" s="1358"/>
      <c r="AG21" s="1358"/>
      <c r="AH21" s="1358"/>
      <c r="AI21" s="1358"/>
      <c r="AJ21" s="1358"/>
    </row>
    <row r="22" spans="1:36" s="2" customFormat="1" ht="50.5" customHeight="1" x14ac:dyDescent="0.3">
      <c r="A22" s="335"/>
      <c r="B22" s="1372" t="s">
        <v>1345</v>
      </c>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row>
    <row r="23" spans="1:36" s="2" customFormat="1" ht="21" customHeight="1" x14ac:dyDescent="0.3">
      <c r="A23" s="1393"/>
      <c r="B23" s="1373" t="s">
        <v>94</v>
      </c>
      <c r="C23" s="1374"/>
      <c r="D23" s="1373" t="s">
        <v>155</v>
      </c>
      <c r="E23" s="1374"/>
      <c r="F23" s="1374"/>
      <c r="G23" s="1374"/>
      <c r="H23" s="1374"/>
      <c r="I23" s="1373" t="s">
        <v>607</v>
      </c>
      <c r="J23" s="1375"/>
      <c r="K23" s="1375"/>
      <c r="L23" s="1375"/>
      <c r="M23" s="1375"/>
      <c r="N23" s="1375"/>
      <c r="O23" s="1375"/>
      <c r="P23" s="1375"/>
      <c r="Q23" s="1375"/>
      <c r="R23" s="1375"/>
      <c r="S23" s="1375"/>
      <c r="T23" s="1375"/>
      <c r="U23" s="1375"/>
      <c r="V23" s="1375"/>
      <c r="W23" s="1375"/>
      <c r="X23" s="1375"/>
      <c r="Y23" s="1375"/>
      <c r="Z23" s="1375"/>
      <c r="AA23" s="1375"/>
      <c r="AB23" s="1375"/>
      <c r="AC23" s="1375"/>
      <c r="AD23" s="1375"/>
      <c r="AE23" s="1375"/>
      <c r="AF23" s="1375"/>
      <c r="AG23" s="1375"/>
      <c r="AH23" s="1375"/>
      <c r="AI23" s="1375"/>
      <c r="AJ23" s="1375"/>
    </row>
    <row r="24" spans="1:36" s="2" customFormat="1" ht="30" customHeight="1" x14ac:dyDescent="0.3">
      <c r="A24" s="917"/>
      <c r="B24" s="1394" t="s">
        <v>703</v>
      </c>
      <c r="C24" s="1395"/>
      <c r="D24" s="1376" t="s">
        <v>712</v>
      </c>
      <c r="E24" s="1377"/>
      <c r="F24" s="1377"/>
      <c r="G24" s="1377"/>
      <c r="H24" s="1378"/>
      <c r="I24" s="916" t="s">
        <v>754</v>
      </c>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1055"/>
    </row>
    <row r="25" spans="1:36" s="2" customFormat="1" ht="18" customHeight="1" x14ac:dyDescent="0.3">
      <c r="A25" s="917"/>
      <c r="B25" s="1396"/>
      <c r="C25" s="1395"/>
      <c r="D25" s="1399" t="s">
        <v>1029</v>
      </c>
      <c r="E25" s="1400"/>
      <c r="F25" s="1400"/>
      <c r="G25" s="1400"/>
      <c r="H25" s="1401"/>
      <c r="I25" s="1365" t="s">
        <v>747</v>
      </c>
      <c r="J25" s="1366"/>
      <c r="K25" s="1366"/>
      <c r="L25" s="1366"/>
      <c r="M25" s="1366"/>
      <c r="N25" s="1367"/>
      <c r="O25" s="1379" t="s">
        <v>725</v>
      </c>
      <c r="P25" s="1380"/>
      <c r="Q25" s="1380"/>
      <c r="R25" s="1380"/>
      <c r="S25" s="1380"/>
      <c r="T25" s="1380"/>
      <c r="U25" s="1380"/>
      <c r="V25" s="1380"/>
      <c r="W25" s="1380"/>
      <c r="X25" s="1380"/>
      <c r="Y25" s="1380"/>
      <c r="Z25" s="1380"/>
      <c r="AA25" s="1380"/>
      <c r="AB25" s="1380"/>
      <c r="AC25" s="1380"/>
      <c r="AD25" s="1380"/>
      <c r="AE25" s="1380"/>
      <c r="AF25" s="1380"/>
      <c r="AG25" s="1380"/>
      <c r="AH25" s="1380"/>
      <c r="AI25" s="1380"/>
      <c r="AJ25" s="1381"/>
    </row>
    <row r="26" spans="1:36" s="2" customFormat="1" ht="18" customHeight="1" x14ac:dyDescent="0.3">
      <c r="A26" s="917"/>
      <c r="B26" s="1396"/>
      <c r="C26" s="1395"/>
      <c r="D26" s="1402"/>
      <c r="E26" s="1400"/>
      <c r="F26" s="1400"/>
      <c r="G26" s="1400"/>
      <c r="H26" s="1401"/>
      <c r="I26" s="81" t="s">
        <v>742</v>
      </c>
      <c r="J26" s="908" t="s">
        <v>196</v>
      </c>
      <c r="K26" s="908"/>
      <c r="L26" s="908"/>
      <c r="M26" s="908"/>
      <c r="N26" s="908"/>
      <c r="O26" s="908"/>
      <c r="P26" s="908"/>
      <c r="Q26" s="908"/>
      <c r="R26" s="908"/>
      <c r="S26" s="908"/>
      <c r="T26" s="908"/>
      <c r="U26" s="908"/>
      <c r="V26" s="908"/>
      <c r="W26" s="908"/>
      <c r="X26" s="908"/>
      <c r="Y26" s="908"/>
      <c r="Z26" s="908"/>
      <c r="AA26" s="908"/>
      <c r="AB26" s="908"/>
      <c r="AC26" s="908"/>
      <c r="AD26" s="908"/>
      <c r="AE26" s="908"/>
      <c r="AF26" s="908"/>
      <c r="AG26" s="908"/>
      <c r="AH26" s="908"/>
      <c r="AI26" s="908"/>
      <c r="AJ26" s="1055"/>
    </row>
    <row r="27" spans="1:36" s="2" customFormat="1" ht="18" customHeight="1" x14ac:dyDescent="0.3">
      <c r="A27" s="917"/>
      <c r="B27" s="1396"/>
      <c r="C27" s="1395"/>
      <c r="D27" s="1402"/>
      <c r="E27" s="1400"/>
      <c r="F27" s="1400"/>
      <c r="G27" s="1400"/>
      <c r="H27" s="1401"/>
      <c r="I27" s="81" t="s">
        <v>741</v>
      </c>
      <c r="J27" s="908" t="s">
        <v>125</v>
      </c>
      <c r="K27" s="908"/>
      <c r="L27" s="908"/>
      <c r="M27" s="908"/>
      <c r="N27" s="908"/>
      <c r="O27" s="908"/>
      <c r="P27" s="908"/>
      <c r="Q27" s="908"/>
      <c r="R27" s="908"/>
      <c r="S27" s="908"/>
      <c r="T27" s="908"/>
      <c r="U27" s="908"/>
      <c r="V27" s="908"/>
      <c r="W27" s="908"/>
      <c r="X27" s="908"/>
      <c r="Y27" s="908"/>
      <c r="Z27" s="908"/>
      <c r="AA27" s="908"/>
      <c r="AB27" s="908"/>
      <c r="AC27" s="908"/>
      <c r="AD27" s="908"/>
      <c r="AE27" s="908"/>
      <c r="AF27" s="908"/>
      <c r="AG27" s="908"/>
      <c r="AH27" s="908"/>
      <c r="AI27" s="908"/>
      <c r="AJ27" s="1055"/>
    </row>
    <row r="28" spans="1:36" s="2" customFormat="1" ht="18" customHeight="1" x14ac:dyDescent="0.3">
      <c r="A28" s="917"/>
      <c r="B28" s="1396"/>
      <c r="C28" s="1395"/>
      <c r="D28" s="1402"/>
      <c r="E28" s="1400"/>
      <c r="F28" s="1400"/>
      <c r="G28" s="1400"/>
      <c r="H28" s="1401"/>
      <c r="I28" s="81" t="s">
        <v>578</v>
      </c>
      <c r="J28" s="908" t="s">
        <v>606</v>
      </c>
      <c r="K28" s="908"/>
      <c r="L28" s="908"/>
      <c r="M28" s="908"/>
      <c r="N28" s="908"/>
      <c r="O28" s="908"/>
      <c r="P28" s="908"/>
      <c r="Q28" s="908"/>
      <c r="R28" s="908"/>
      <c r="S28" s="908"/>
      <c r="T28" s="908"/>
      <c r="U28" s="908"/>
      <c r="V28" s="908"/>
      <c r="W28" s="908"/>
      <c r="X28" s="908"/>
      <c r="Y28" s="908"/>
      <c r="Z28" s="908"/>
      <c r="AA28" s="908"/>
      <c r="AB28" s="908"/>
      <c r="AC28" s="908"/>
      <c r="AD28" s="908"/>
      <c r="AE28" s="908"/>
      <c r="AF28" s="908"/>
      <c r="AG28" s="908"/>
      <c r="AH28" s="908"/>
      <c r="AI28" s="908"/>
      <c r="AJ28" s="1055"/>
    </row>
    <row r="29" spans="1:36" s="2" customFormat="1" ht="18" customHeight="1" x14ac:dyDescent="0.3">
      <c r="A29" s="917"/>
      <c r="B29" s="1396"/>
      <c r="C29" s="1395"/>
      <c r="D29" s="1402"/>
      <c r="E29" s="1400"/>
      <c r="F29" s="1400"/>
      <c r="G29" s="1400"/>
      <c r="H29" s="1401"/>
      <c r="I29" s="362" t="s">
        <v>740</v>
      </c>
      <c r="J29" s="1363" t="s">
        <v>755</v>
      </c>
      <c r="K29" s="1363"/>
      <c r="L29" s="1363"/>
      <c r="M29" s="1363"/>
      <c r="N29" s="1363"/>
      <c r="O29" s="1363"/>
      <c r="P29" s="1363"/>
      <c r="Q29" s="1363"/>
      <c r="R29" s="1363"/>
      <c r="S29" s="1363"/>
      <c r="T29" s="1363"/>
      <c r="U29" s="1363"/>
      <c r="V29" s="1363"/>
      <c r="W29" s="1363"/>
      <c r="X29" s="1363"/>
      <c r="Y29" s="1363"/>
      <c r="Z29" s="1363"/>
      <c r="AA29" s="1363"/>
      <c r="AB29" s="1363"/>
      <c r="AC29" s="1363"/>
      <c r="AD29" s="1363"/>
      <c r="AE29" s="1363"/>
      <c r="AF29" s="1363"/>
      <c r="AG29" s="1363"/>
      <c r="AH29" s="1363"/>
      <c r="AI29" s="1363"/>
      <c r="AJ29" s="1364"/>
    </row>
    <row r="30" spans="1:36" s="2" customFormat="1" ht="21" customHeight="1" x14ac:dyDescent="0.3">
      <c r="A30" s="917"/>
      <c r="B30" s="1396"/>
      <c r="C30" s="1395"/>
      <c r="D30" s="1402"/>
      <c r="E30" s="1400"/>
      <c r="F30" s="1400"/>
      <c r="G30" s="1400"/>
      <c r="H30" s="1401"/>
      <c r="I30" s="1365" t="s">
        <v>757</v>
      </c>
      <c r="J30" s="1366"/>
      <c r="K30" s="1366"/>
      <c r="L30" s="1366"/>
      <c r="M30" s="1366"/>
      <c r="N30" s="1367"/>
      <c r="O30" s="1368" t="s">
        <v>759</v>
      </c>
      <c r="P30" s="1368"/>
      <c r="Q30" s="1368"/>
      <c r="R30" s="1368"/>
      <c r="S30" s="1368"/>
      <c r="T30" s="1368"/>
      <c r="U30" s="1368"/>
      <c r="V30" s="1368"/>
      <c r="W30" s="1368"/>
      <c r="X30" s="1368"/>
      <c r="Y30" s="1368"/>
      <c r="Z30" s="1368"/>
      <c r="AA30" s="1368"/>
      <c r="AB30" s="1368"/>
      <c r="AC30" s="1368"/>
      <c r="AD30" s="1368"/>
      <c r="AE30" s="1368"/>
      <c r="AF30" s="1368"/>
      <c r="AG30" s="1368"/>
      <c r="AH30" s="1368"/>
      <c r="AI30" s="1368"/>
      <c r="AJ30" s="1369"/>
    </row>
    <row r="31" spans="1:36" s="2" customFormat="1" ht="45.75" customHeight="1" x14ac:dyDescent="0.3">
      <c r="A31" s="917"/>
      <c r="B31" s="1396"/>
      <c r="C31" s="1395"/>
      <c r="D31" s="1402"/>
      <c r="E31" s="1400"/>
      <c r="F31" s="1400"/>
      <c r="G31" s="1400"/>
      <c r="H31" s="1401"/>
      <c r="I31" s="916" t="s">
        <v>591</v>
      </c>
      <c r="J31" s="908"/>
      <c r="K31" s="908"/>
      <c r="L31" s="908"/>
      <c r="M31" s="908"/>
      <c r="N31" s="908"/>
      <c r="O31" s="908"/>
      <c r="P31" s="908"/>
      <c r="Q31" s="908"/>
      <c r="R31" s="908"/>
      <c r="S31" s="908"/>
      <c r="T31" s="908"/>
      <c r="U31" s="908"/>
      <c r="V31" s="908"/>
      <c r="W31" s="908"/>
      <c r="X31" s="908"/>
      <c r="Y31" s="908"/>
      <c r="Z31" s="908"/>
      <c r="AA31" s="908"/>
      <c r="AB31" s="908"/>
      <c r="AC31" s="908"/>
      <c r="AD31" s="908"/>
      <c r="AE31" s="908"/>
      <c r="AF31" s="908"/>
      <c r="AG31" s="908"/>
      <c r="AH31" s="908"/>
      <c r="AI31" s="908"/>
      <c r="AJ31" s="1055"/>
    </row>
    <row r="32" spans="1:36" s="2" customFormat="1" ht="30" customHeight="1" x14ac:dyDescent="0.3">
      <c r="A32" s="917"/>
      <c r="B32" s="1396"/>
      <c r="C32" s="1395"/>
      <c r="D32" s="1402"/>
      <c r="E32" s="1400"/>
      <c r="F32" s="1400"/>
      <c r="G32" s="1400"/>
      <c r="H32" s="1401"/>
      <c r="I32" s="1333" t="s">
        <v>382</v>
      </c>
      <c r="J32" s="908"/>
      <c r="K32" s="908"/>
      <c r="L32" s="908"/>
      <c r="M32" s="908"/>
      <c r="N32" s="908"/>
      <c r="O32" s="908"/>
      <c r="P32" s="908"/>
      <c r="Q32" s="908"/>
      <c r="R32" s="908"/>
      <c r="S32" s="908"/>
      <c r="T32" s="908"/>
      <c r="U32" s="908"/>
      <c r="V32" s="908"/>
      <c r="W32" s="908"/>
      <c r="X32" s="908"/>
      <c r="Y32" s="908"/>
      <c r="Z32" s="908"/>
      <c r="AA32" s="908"/>
      <c r="AB32" s="908"/>
      <c r="AC32" s="908"/>
      <c r="AD32" s="908"/>
      <c r="AE32" s="908"/>
      <c r="AF32" s="908"/>
      <c r="AG32" s="908"/>
      <c r="AH32" s="908"/>
      <c r="AI32" s="908"/>
      <c r="AJ32" s="1055"/>
    </row>
    <row r="33" spans="1:36" s="2" customFormat="1" ht="45.75" customHeight="1" x14ac:dyDescent="0.3">
      <c r="A33" s="917"/>
      <c r="B33" s="1396"/>
      <c r="C33" s="1395"/>
      <c r="D33" s="1402"/>
      <c r="E33" s="1400"/>
      <c r="F33" s="1400"/>
      <c r="G33" s="1400"/>
      <c r="H33" s="1401"/>
      <c r="I33" s="1370" t="s">
        <v>639</v>
      </c>
      <c r="J33" s="910"/>
      <c r="K33" s="910"/>
      <c r="L33" s="910"/>
      <c r="M33" s="910"/>
      <c r="N33" s="910"/>
      <c r="O33" s="910"/>
      <c r="P33" s="910"/>
      <c r="Q33" s="910"/>
      <c r="R33" s="910"/>
      <c r="S33" s="910"/>
      <c r="T33" s="910"/>
      <c r="U33" s="910"/>
      <c r="V33" s="910"/>
      <c r="W33" s="910"/>
      <c r="X33" s="910"/>
      <c r="Y33" s="910"/>
      <c r="Z33" s="910"/>
      <c r="AA33" s="910"/>
      <c r="AB33" s="910"/>
      <c r="AC33" s="910"/>
      <c r="AD33" s="910"/>
      <c r="AE33" s="910"/>
      <c r="AF33" s="910"/>
      <c r="AG33" s="910"/>
      <c r="AH33" s="910"/>
      <c r="AI33" s="910"/>
      <c r="AJ33" s="1371"/>
    </row>
    <row r="34" spans="1:36" s="2" customFormat="1" ht="21" customHeight="1" x14ac:dyDescent="0.3">
      <c r="A34" s="917"/>
      <c r="B34" s="1396"/>
      <c r="C34" s="1395"/>
      <c r="D34" s="1402"/>
      <c r="E34" s="1400"/>
      <c r="F34" s="1400"/>
      <c r="G34" s="1400"/>
      <c r="H34" s="1400"/>
      <c r="I34" s="1406" t="s">
        <v>579</v>
      </c>
      <c r="J34" s="1245"/>
      <c r="K34" s="1245"/>
      <c r="L34" s="1245"/>
      <c r="M34" s="1245"/>
      <c r="N34" s="1245"/>
      <c r="O34" s="1245"/>
      <c r="P34" s="1245"/>
      <c r="Q34" s="1245"/>
      <c r="R34" s="1245"/>
      <c r="S34" s="1245"/>
      <c r="T34" s="1245"/>
      <c r="U34" s="1245"/>
      <c r="V34" s="1245"/>
      <c r="W34" s="1245"/>
      <c r="X34" s="1245"/>
      <c r="Y34" s="1245"/>
      <c r="Z34" s="1245"/>
      <c r="AA34" s="1245"/>
      <c r="AB34" s="1245"/>
      <c r="AC34" s="1245"/>
      <c r="AD34" s="1245"/>
      <c r="AE34" s="1245"/>
      <c r="AF34" s="1245"/>
      <c r="AG34" s="1245"/>
      <c r="AH34" s="1245"/>
      <c r="AI34" s="1245"/>
      <c r="AJ34" s="1407"/>
    </row>
    <row r="35" spans="1:36" s="2" customFormat="1" ht="45" customHeight="1" x14ac:dyDescent="0.3">
      <c r="A35" s="917"/>
      <c r="B35" s="1396"/>
      <c r="C35" s="1395"/>
      <c r="D35" s="1402"/>
      <c r="E35" s="1400"/>
      <c r="F35" s="1400"/>
      <c r="G35" s="1400"/>
      <c r="H35" s="1400"/>
      <c r="I35" s="363"/>
      <c r="J35" s="1408" t="s">
        <v>726</v>
      </c>
      <c r="K35" s="1409"/>
      <c r="L35" s="1409"/>
      <c r="M35" s="1409"/>
      <c r="N35" s="1409"/>
      <c r="O35" s="1409"/>
      <c r="P35" s="1409"/>
      <c r="Q35" s="1409"/>
      <c r="R35" s="1409"/>
      <c r="S35" s="1409"/>
      <c r="T35" s="1409"/>
      <c r="U35" s="1409"/>
      <c r="V35" s="1409"/>
      <c r="W35" s="1409"/>
      <c r="X35" s="1409"/>
      <c r="Y35" s="1409"/>
      <c r="Z35" s="1409"/>
      <c r="AA35" s="1409"/>
      <c r="AB35" s="1409"/>
      <c r="AC35" s="1409"/>
      <c r="AD35" s="1409"/>
      <c r="AE35" s="1409"/>
      <c r="AF35" s="1409"/>
      <c r="AG35" s="1409"/>
      <c r="AH35" s="1409"/>
      <c r="AI35" s="1410"/>
      <c r="AJ35" s="375"/>
    </row>
    <row r="36" spans="1:36" s="2" customFormat="1" ht="105.75" customHeight="1" x14ac:dyDescent="0.3">
      <c r="A36" s="917"/>
      <c r="B36" s="1396"/>
      <c r="C36" s="1395"/>
      <c r="D36" s="1402"/>
      <c r="E36" s="1400"/>
      <c r="F36" s="1400"/>
      <c r="G36" s="1400"/>
      <c r="H36" s="1400"/>
      <c r="I36" s="1411" t="s">
        <v>1075</v>
      </c>
      <c r="J36" s="910"/>
      <c r="K36" s="910"/>
      <c r="L36" s="910"/>
      <c r="M36" s="910"/>
      <c r="N36" s="910"/>
      <c r="O36" s="910"/>
      <c r="P36" s="910"/>
      <c r="Q36" s="910"/>
      <c r="R36" s="910"/>
      <c r="S36" s="910"/>
      <c r="T36" s="910"/>
      <c r="U36" s="910"/>
      <c r="V36" s="910"/>
      <c r="W36" s="910"/>
      <c r="X36" s="910"/>
      <c r="Y36" s="910"/>
      <c r="Z36" s="910"/>
      <c r="AA36" s="910"/>
      <c r="AB36" s="910"/>
      <c r="AC36" s="910"/>
      <c r="AD36" s="910"/>
      <c r="AE36" s="910"/>
      <c r="AF36" s="910"/>
      <c r="AG36" s="910"/>
      <c r="AH36" s="910"/>
      <c r="AI36" s="910"/>
      <c r="AJ36" s="1412"/>
    </row>
    <row r="37" spans="1:36" s="2" customFormat="1" ht="6" customHeight="1" x14ac:dyDescent="0.3">
      <c r="A37" s="917"/>
      <c r="B37" s="1397"/>
      <c r="C37" s="1398"/>
      <c r="D37" s="1403"/>
      <c r="E37" s="1404"/>
      <c r="F37" s="1404"/>
      <c r="G37" s="1404"/>
      <c r="H37" s="1405"/>
      <c r="I37" s="364"/>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76"/>
    </row>
    <row r="38" spans="1:36" s="2" customFormat="1" ht="45" customHeight="1" x14ac:dyDescent="0.3">
      <c r="A38" s="917"/>
      <c r="B38" s="1483" t="s">
        <v>705</v>
      </c>
      <c r="C38" s="1421"/>
      <c r="D38" s="1484" t="s">
        <v>993</v>
      </c>
      <c r="E38" s="1418"/>
      <c r="F38" s="1418"/>
      <c r="G38" s="1418"/>
      <c r="H38" s="1419"/>
      <c r="I38" s="1413" t="s">
        <v>722</v>
      </c>
      <c r="J38" s="1414"/>
      <c r="K38" s="1414"/>
      <c r="L38" s="1414"/>
      <c r="M38" s="1414"/>
      <c r="N38" s="1414"/>
      <c r="O38" s="1414"/>
      <c r="P38" s="1414"/>
      <c r="Q38" s="1414"/>
      <c r="R38" s="1414"/>
      <c r="S38" s="1414"/>
      <c r="T38" s="1414"/>
      <c r="U38" s="1414"/>
      <c r="V38" s="1414"/>
      <c r="W38" s="1414"/>
      <c r="X38" s="1414"/>
      <c r="Y38" s="1414"/>
      <c r="Z38" s="1414"/>
      <c r="AA38" s="1414"/>
      <c r="AB38" s="1414"/>
      <c r="AC38" s="1414"/>
      <c r="AD38" s="1414"/>
      <c r="AE38" s="1414"/>
      <c r="AF38" s="1414"/>
      <c r="AG38" s="1414"/>
      <c r="AH38" s="1414"/>
      <c r="AI38" s="1414"/>
      <c r="AJ38" s="1415"/>
    </row>
    <row r="39" spans="1:36" s="2" customFormat="1" ht="30" customHeight="1" x14ac:dyDescent="0.3">
      <c r="A39" s="917"/>
      <c r="B39" s="1468"/>
      <c r="C39" s="917"/>
      <c r="D39" s="1243"/>
      <c r="E39" s="1417"/>
      <c r="F39" s="1417"/>
      <c r="G39" s="1417"/>
      <c r="H39" s="1244"/>
      <c r="I39" s="1416" t="s">
        <v>1076</v>
      </c>
      <c r="J39" s="1417"/>
      <c r="K39" s="1417"/>
      <c r="L39" s="1417"/>
      <c r="M39" s="1417"/>
      <c r="N39" s="1417"/>
      <c r="O39" s="1417"/>
      <c r="P39" s="1417"/>
      <c r="Q39" s="1417"/>
      <c r="R39" s="1417"/>
      <c r="S39" s="1417"/>
      <c r="T39" s="1417"/>
      <c r="U39" s="1417"/>
      <c r="V39" s="1417"/>
      <c r="W39" s="1417"/>
      <c r="X39" s="1417"/>
      <c r="Y39" s="1417"/>
      <c r="Z39" s="1417"/>
      <c r="AA39" s="1417"/>
      <c r="AB39" s="1417"/>
      <c r="AC39" s="1417"/>
      <c r="AD39" s="1417"/>
      <c r="AE39" s="1417"/>
      <c r="AF39" s="1417"/>
      <c r="AG39" s="1417"/>
      <c r="AH39" s="1417"/>
      <c r="AI39" s="1417"/>
      <c r="AJ39" s="1244"/>
    </row>
    <row r="40" spans="1:36" s="2" customFormat="1" ht="30" customHeight="1" x14ac:dyDescent="0.3">
      <c r="A40" s="917"/>
      <c r="B40" s="1468"/>
      <c r="C40" s="917"/>
      <c r="D40" s="1376" t="s">
        <v>714</v>
      </c>
      <c r="E40" s="1418"/>
      <c r="F40" s="1418"/>
      <c r="G40" s="1418"/>
      <c r="H40" s="1419"/>
      <c r="I40" s="1413" t="s">
        <v>288</v>
      </c>
      <c r="J40" s="1420"/>
      <c r="K40" s="1420"/>
      <c r="L40" s="1420"/>
      <c r="M40" s="1420"/>
      <c r="N40" s="1420"/>
      <c r="O40" s="1420"/>
      <c r="P40" s="1420"/>
      <c r="Q40" s="1420"/>
      <c r="R40" s="1420"/>
      <c r="S40" s="1420"/>
      <c r="T40" s="1420"/>
      <c r="U40" s="1420"/>
      <c r="V40" s="1420"/>
      <c r="W40" s="1420"/>
      <c r="X40" s="1420"/>
      <c r="Y40" s="1420"/>
      <c r="Z40" s="1420"/>
      <c r="AA40" s="1420"/>
      <c r="AB40" s="1420"/>
      <c r="AC40" s="1420"/>
      <c r="AD40" s="1420"/>
      <c r="AE40" s="1420"/>
      <c r="AF40" s="1420"/>
      <c r="AG40" s="1420"/>
      <c r="AH40" s="1420"/>
      <c r="AI40" s="1420"/>
      <c r="AJ40" s="1421"/>
    </row>
    <row r="41" spans="1:36" s="2" customFormat="1" ht="45" customHeight="1" x14ac:dyDescent="0.3">
      <c r="A41" s="917"/>
      <c r="B41" s="1468"/>
      <c r="C41" s="917"/>
      <c r="D41" s="1399" t="s">
        <v>774</v>
      </c>
      <c r="E41" s="1400"/>
      <c r="F41" s="1400"/>
      <c r="G41" s="1400"/>
      <c r="H41" s="1401"/>
      <c r="I41" s="916" t="s">
        <v>994</v>
      </c>
      <c r="J41" s="671"/>
      <c r="K41" s="671"/>
      <c r="L41" s="671"/>
      <c r="M41" s="671"/>
      <c r="N41" s="671"/>
      <c r="O41" s="671"/>
      <c r="P41" s="671"/>
      <c r="Q41" s="671"/>
      <c r="R41" s="671"/>
      <c r="S41" s="671"/>
      <c r="T41" s="671"/>
      <c r="U41" s="671"/>
      <c r="V41" s="671"/>
      <c r="W41" s="671"/>
      <c r="X41" s="671"/>
      <c r="Y41" s="671"/>
      <c r="Z41" s="671"/>
      <c r="AA41" s="671"/>
      <c r="AB41" s="671"/>
      <c r="AC41" s="671"/>
      <c r="AD41" s="671"/>
      <c r="AE41" s="671"/>
      <c r="AF41" s="671"/>
      <c r="AG41" s="671"/>
      <c r="AH41" s="671"/>
      <c r="AI41" s="671"/>
      <c r="AJ41" s="917"/>
    </row>
    <row r="42" spans="1:36" s="332" customFormat="1" ht="30" customHeight="1" x14ac:dyDescent="0.3">
      <c r="A42" s="917"/>
      <c r="B42" s="1243"/>
      <c r="C42" s="1244"/>
      <c r="D42" s="1403"/>
      <c r="E42" s="1404"/>
      <c r="F42" s="1404"/>
      <c r="G42" s="1404"/>
      <c r="H42" s="1405"/>
      <c r="I42" s="124"/>
      <c r="J42" s="366" t="s">
        <v>323</v>
      </c>
      <c r="K42" s="1422" t="s">
        <v>700</v>
      </c>
      <c r="L42" s="1422"/>
      <c r="M42" s="1422"/>
      <c r="N42" s="1422"/>
      <c r="O42" s="1422"/>
      <c r="P42" s="1422"/>
      <c r="Q42" s="1422"/>
      <c r="R42" s="1422"/>
      <c r="S42" s="1422"/>
      <c r="T42" s="1422"/>
      <c r="U42" s="1422"/>
      <c r="V42" s="1422"/>
      <c r="W42" s="1422"/>
      <c r="X42" s="1422"/>
      <c r="Y42" s="1422"/>
      <c r="Z42" s="1422"/>
      <c r="AA42" s="1422"/>
      <c r="AB42" s="1422"/>
      <c r="AC42" s="1422"/>
      <c r="AD42" s="1422"/>
      <c r="AE42" s="1422"/>
      <c r="AF42" s="1422"/>
      <c r="AG42" s="1422"/>
      <c r="AH42" s="1422"/>
      <c r="AI42" s="1422"/>
      <c r="AJ42" s="1423"/>
    </row>
    <row r="43" spans="1:36" s="332" customFormat="1" ht="30.75" customHeight="1" x14ac:dyDescent="0.3">
      <c r="A43" s="917"/>
      <c r="B43" s="1382" t="s">
        <v>776</v>
      </c>
      <c r="C43" s="939"/>
      <c r="D43" s="866" t="s">
        <v>83</v>
      </c>
      <c r="E43" s="938"/>
      <c r="F43" s="938"/>
      <c r="G43" s="938"/>
      <c r="H43" s="939"/>
      <c r="I43" s="1383" t="s">
        <v>762</v>
      </c>
      <c r="J43" s="1384"/>
      <c r="K43" s="1384"/>
      <c r="L43" s="1384"/>
      <c r="M43" s="1384"/>
      <c r="N43" s="1384"/>
      <c r="O43" s="1384"/>
      <c r="P43" s="1384"/>
      <c r="Q43" s="1384"/>
      <c r="R43" s="1384"/>
      <c r="S43" s="1384"/>
      <c r="T43" s="1384"/>
      <c r="U43" s="1384"/>
      <c r="V43" s="1384"/>
      <c r="W43" s="1384"/>
      <c r="X43" s="1384"/>
      <c r="Y43" s="1384"/>
      <c r="Z43" s="870"/>
      <c r="AA43" s="870"/>
      <c r="AB43" s="870"/>
      <c r="AC43" s="870"/>
      <c r="AD43" s="870"/>
      <c r="AE43" s="870"/>
      <c r="AF43" s="870"/>
      <c r="AG43" s="870"/>
      <c r="AH43" s="870"/>
      <c r="AI43" s="870"/>
      <c r="AJ43" s="858"/>
    </row>
    <row r="44" spans="1:36" s="332" customFormat="1" ht="25.5" customHeight="1" x14ac:dyDescent="0.3">
      <c r="A44" s="1356"/>
      <c r="B44" s="671"/>
      <c r="C44" s="671"/>
      <c r="D44" s="671"/>
      <c r="E44" s="671"/>
      <c r="F44" s="671"/>
      <c r="G44" s="671"/>
      <c r="H44" s="671"/>
      <c r="I44" s="671"/>
      <c r="J44" s="671"/>
      <c r="K44" s="671"/>
      <c r="L44" s="671"/>
      <c r="M44" s="671"/>
      <c r="N44" s="671"/>
      <c r="O44" s="671"/>
      <c r="P44" s="671"/>
      <c r="Q44" s="671"/>
      <c r="R44" s="671"/>
      <c r="S44" s="671"/>
      <c r="T44" s="671"/>
      <c r="U44" s="671"/>
      <c r="V44" s="671"/>
      <c r="W44" s="671"/>
      <c r="X44" s="671"/>
      <c r="Y44" s="671"/>
      <c r="Z44" s="671"/>
      <c r="AA44" s="671"/>
      <c r="AB44" s="671"/>
      <c r="AC44" s="671"/>
      <c r="AD44" s="671"/>
      <c r="AE44" s="671"/>
      <c r="AF44" s="671"/>
      <c r="AG44" s="671"/>
      <c r="AH44" s="671"/>
      <c r="AI44" s="671"/>
      <c r="AJ44" s="671"/>
    </row>
    <row r="45" spans="1:36" s="332" customFormat="1" ht="96" customHeight="1" x14ac:dyDescent="0.3">
      <c r="A45" s="185"/>
      <c r="B45" s="1385" t="s">
        <v>1132</v>
      </c>
      <c r="C45" s="1245"/>
      <c r="D45" s="1245"/>
      <c r="E45" s="1245"/>
      <c r="F45" s="1245"/>
      <c r="G45" s="1245"/>
      <c r="H45" s="1245"/>
      <c r="I45" s="1245"/>
      <c r="J45" s="1245"/>
      <c r="K45" s="1245"/>
      <c r="L45" s="1245"/>
      <c r="M45" s="1245"/>
      <c r="N45" s="1245"/>
      <c r="O45" s="1245"/>
      <c r="P45" s="1245"/>
      <c r="Q45" s="1245"/>
      <c r="R45" s="1245"/>
      <c r="S45" s="1245"/>
      <c r="T45" s="1245"/>
      <c r="U45" s="1245"/>
      <c r="V45" s="1245"/>
      <c r="W45" s="1245"/>
      <c r="X45" s="1245"/>
      <c r="Y45" s="1245"/>
      <c r="Z45" s="1245"/>
      <c r="AA45" s="1245"/>
      <c r="AB45" s="1246"/>
      <c r="AC45" s="1246"/>
      <c r="AD45" s="1246"/>
      <c r="AE45" s="1246"/>
      <c r="AF45" s="1246"/>
      <c r="AG45" s="1246"/>
      <c r="AH45" s="1246"/>
      <c r="AI45" s="1246"/>
      <c r="AJ45" s="1386"/>
    </row>
    <row r="46" spans="1:36" s="332" customFormat="1" ht="21" customHeight="1" x14ac:dyDescent="0.3">
      <c r="A46" s="185"/>
      <c r="B46" s="1485"/>
      <c r="C46" s="671"/>
      <c r="D46" s="671" t="s">
        <v>727</v>
      </c>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1387"/>
    </row>
    <row r="47" spans="1:36" s="332" customFormat="1" ht="18" customHeight="1" x14ac:dyDescent="0.3">
      <c r="A47" s="333"/>
      <c r="B47" s="1486"/>
      <c r="C47" s="671"/>
      <c r="D47" s="360" t="s">
        <v>200</v>
      </c>
      <c r="E47" s="671" t="s">
        <v>255</v>
      </c>
      <c r="F47" s="671"/>
      <c r="G47" s="671"/>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c r="AE47" s="671"/>
      <c r="AF47" s="671"/>
      <c r="AG47" s="671"/>
      <c r="AH47" s="671"/>
      <c r="AI47" s="671"/>
      <c r="AJ47" s="1387"/>
    </row>
    <row r="48" spans="1:36" s="332" customFormat="1" ht="21.75" customHeight="1" x14ac:dyDescent="0.3">
      <c r="A48" s="336"/>
      <c r="B48" s="1487"/>
      <c r="C48" s="1388"/>
      <c r="D48" s="359" t="s">
        <v>200</v>
      </c>
      <c r="E48" s="1388" t="s">
        <v>735</v>
      </c>
      <c r="F48" s="1388"/>
      <c r="G48" s="1388"/>
      <c r="H48" s="1388"/>
      <c r="I48" s="1388"/>
      <c r="J48" s="1388"/>
      <c r="K48" s="1388"/>
      <c r="L48" s="1388"/>
      <c r="M48" s="1388"/>
      <c r="N48" s="1388"/>
      <c r="O48" s="1388"/>
      <c r="P48" s="1388"/>
      <c r="Q48" s="1388"/>
      <c r="R48" s="1388"/>
      <c r="S48" s="1388"/>
      <c r="T48" s="1388"/>
      <c r="U48" s="1388"/>
      <c r="V48" s="1388"/>
      <c r="W48" s="1388"/>
      <c r="X48" s="1388"/>
      <c r="Y48" s="1388"/>
      <c r="Z48" s="1388"/>
      <c r="AA48" s="1388"/>
      <c r="AB48" s="1388"/>
      <c r="AC48" s="1388"/>
      <c r="AD48" s="1388"/>
      <c r="AE48" s="1388"/>
      <c r="AF48" s="1388"/>
      <c r="AG48" s="1388"/>
      <c r="AH48" s="1388"/>
      <c r="AI48" s="1388"/>
      <c r="AJ48" s="1389"/>
    </row>
    <row r="49" spans="1:41" s="332" customFormat="1" ht="28.5" customHeight="1" x14ac:dyDescent="0.3">
      <c r="A49" s="337"/>
      <c r="B49" s="1390" t="s">
        <v>787</v>
      </c>
      <c r="C49" s="1391"/>
      <c r="D49" s="1391"/>
      <c r="E49" s="1391"/>
      <c r="F49" s="1391"/>
      <c r="G49" s="1391"/>
      <c r="H49" s="1391"/>
      <c r="I49" s="1391"/>
      <c r="J49" s="1391"/>
      <c r="K49" s="1391"/>
      <c r="L49" s="1391"/>
      <c r="M49" s="1391"/>
      <c r="N49" s="1391"/>
      <c r="O49" s="1392"/>
      <c r="P49" s="1392"/>
      <c r="Q49" s="1392"/>
      <c r="R49" s="1392"/>
      <c r="S49" s="1392"/>
      <c r="T49" s="1392"/>
      <c r="U49" s="1392"/>
      <c r="V49" s="1392"/>
      <c r="W49" s="1392"/>
      <c r="X49" s="1392"/>
      <c r="Y49" s="1392"/>
      <c r="Z49" s="1392"/>
      <c r="AA49" s="1392"/>
      <c r="AB49" s="1392"/>
      <c r="AC49" s="1392"/>
      <c r="AD49" s="1392"/>
      <c r="AE49" s="1392"/>
      <c r="AF49" s="1392"/>
      <c r="AG49" s="1392"/>
      <c r="AH49" s="1392"/>
      <c r="AI49" s="1392"/>
      <c r="AJ49" s="1392"/>
    </row>
    <row r="50" spans="1:41" s="332" customFormat="1" ht="18.3" x14ac:dyDescent="0.3">
      <c r="A50" s="1424"/>
      <c r="B50" s="637"/>
      <c r="C50" s="637"/>
      <c r="D50" s="637"/>
      <c r="E50" s="637"/>
      <c r="F50" s="637"/>
      <c r="G50" s="637"/>
      <c r="H50" s="637"/>
      <c r="I50" s="637"/>
      <c r="J50" s="637"/>
      <c r="K50" s="637"/>
      <c r="L50" s="637"/>
      <c r="M50" s="637"/>
      <c r="N50" s="637"/>
      <c r="O50" s="637"/>
      <c r="P50" s="637"/>
      <c r="Q50" s="637"/>
      <c r="R50" s="637"/>
      <c r="S50" s="637"/>
      <c r="T50" s="637"/>
      <c r="U50" s="637"/>
      <c r="V50" s="637"/>
      <c r="W50" s="637"/>
      <c r="X50" s="637"/>
      <c r="Y50" s="637"/>
      <c r="Z50" s="637"/>
      <c r="AA50" s="637"/>
      <c r="AB50" s="637"/>
      <c r="AC50" s="637"/>
      <c r="AD50" s="637"/>
      <c r="AE50" s="637"/>
      <c r="AF50" s="637"/>
      <c r="AG50" s="637"/>
      <c r="AH50" s="637"/>
      <c r="AI50" s="637"/>
      <c r="AJ50" s="637"/>
    </row>
    <row r="51" spans="1:41" s="332" customFormat="1" ht="63" customHeight="1" x14ac:dyDescent="0.3">
      <c r="A51" s="1425" t="s">
        <v>1181</v>
      </c>
      <c r="B51" s="637"/>
      <c r="C51" s="637"/>
      <c r="D51" s="637"/>
      <c r="E51" s="637"/>
      <c r="F51" s="637"/>
      <c r="G51" s="637"/>
      <c r="H51" s="637"/>
      <c r="I51" s="637"/>
      <c r="J51" s="637"/>
      <c r="K51" s="637"/>
      <c r="L51" s="637"/>
      <c r="M51" s="637"/>
      <c r="N51" s="637"/>
      <c r="O51" s="637"/>
      <c r="P51" s="637"/>
      <c r="Q51" s="637"/>
      <c r="R51" s="637"/>
      <c r="S51" s="637"/>
      <c r="T51" s="637"/>
      <c r="U51" s="637"/>
      <c r="V51" s="637"/>
      <c r="W51" s="637"/>
      <c r="X51" s="637"/>
      <c r="Y51" s="637"/>
      <c r="Z51" s="637"/>
      <c r="AA51" s="637"/>
      <c r="AB51" s="637"/>
      <c r="AC51" s="637"/>
      <c r="AD51" s="637"/>
      <c r="AE51" s="637"/>
      <c r="AF51" s="637"/>
      <c r="AG51" s="637"/>
      <c r="AH51" s="637"/>
      <c r="AI51" s="637"/>
      <c r="AJ51" s="637"/>
    </row>
    <row r="52" spans="1:41" s="332" customFormat="1" ht="24.75" customHeight="1" x14ac:dyDescent="0.3">
      <c r="A52" s="1488"/>
      <c r="B52" s="1488"/>
      <c r="C52" s="1426" t="s">
        <v>1442</v>
      </c>
      <c r="D52" s="1427"/>
      <c r="E52" s="1427"/>
      <c r="F52" s="1427"/>
      <c r="G52" s="1427"/>
      <c r="H52" s="1427"/>
      <c r="I52" s="1427"/>
      <c r="J52" s="1427"/>
      <c r="K52" s="1427"/>
      <c r="L52" s="1427"/>
      <c r="M52" s="1427"/>
      <c r="N52" s="1427"/>
      <c r="O52" s="1427"/>
      <c r="P52" s="1427"/>
      <c r="Q52" s="1427"/>
      <c r="R52" s="1427"/>
      <c r="S52" s="1427"/>
      <c r="T52" s="1427"/>
      <c r="U52" s="1427"/>
      <c r="V52" s="1427"/>
      <c r="W52" s="1427"/>
      <c r="X52" s="1427"/>
      <c r="Y52" s="1427"/>
      <c r="Z52" s="1427"/>
      <c r="AA52" s="1427"/>
      <c r="AB52" s="1427"/>
      <c r="AC52" s="1427"/>
      <c r="AD52" s="1427"/>
      <c r="AE52" s="1427"/>
      <c r="AF52" s="1427"/>
      <c r="AG52" s="1427"/>
      <c r="AH52" s="1427"/>
      <c r="AI52" s="1427"/>
      <c r="AJ52" s="1427"/>
      <c r="AL52" s="332" t="s">
        <v>1401</v>
      </c>
    </row>
    <row r="53" spans="1:41" s="332" customFormat="1" ht="36" customHeight="1" x14ac:dyDescent="0.3">
      <c r="A53" s="1488"/>
      <c r="B53" s="1488"/>
      <c r="C53" s="355"/>
      <c r="D53" s="1428" t="s">
        <v>1542</v>
      </c>
      <c r="E53" s="1429"/>
      <c r="F53" s="1429"/>
      <c r="G53" s="1429"/>
      <c r="H53" s="1429"/>
      <c r="I53" s="1429"/>
      <c r="J53" s="1429"/>
      <c r="K53" s="1429"/>
      <c r="L53" s="1429"/>
      <c r="M53" s="1429"/>
      <c r="N53" s="1429"/>
      <c r="O53" s="1429"/>
      <c r="P53" s="1429"/>
      <c r="Q53" s="1429"/>
      <c r="R53" s="1429"/>
      <c r="S53" s="1429"/>
      <c r="T53" s="1429"/>
      <c r="U53" s="1429"/>
      <c r="V53" s="1429"/>
      <c r="W53" s="1429"/>
      <c r="X53" s="1429"/>
      <c r="Y53" s="1429"/>
      <c r="Z53" s="1429"/>
      <c r="AA53" s="1429"/>
      <c r="AB53" s="1429"/>
      <c r="AC53" s="1429"/>
      <c r="AD53" s="1429"/>
      <c r="AE53" s="1429"/>
      <c r="AF53" s="1429"/>
      <c r="AG53" s="1429"/>
      <c r="AH53" s="1429"/>
      <c r="AI53" s="1429"/>
      <c r="AJ53" s="355"/>
      <c r="AL53" s="378" t="s">
        <v>1443</v>
      </c>
      <c r="AM53" s="387"/>
    </row>
    <row r="54" spans="1:41" s="332" customFormat="1" ht="18" customHeight="1" x14ac:dyDescent="0.3">
      <c r="A54" s="1488"/>
      <c r="B54" s="1488"/>
      <c r="C54" s="1427"/>
      <c r="D54" s="1427"/>
      <c r="E54" s="1427"/>
      <c r="F54" s="355" t="s">
        <v>19</v>
      </c>
      <c r="G54" s="1427" t="s">
        <v>1431</v>
      </c>
      <c r="H54" s="1427"/>
      <c r="I54" s="1427"/>
      <c r="J54" s="1427"/>
      <c r="K54" s="1427"/>
      <c r="L54" s="1427"/>
      <c r="M54" s="1427"/>
      <c r="N54" s="1427"/>
      <c r="O54" s="1427"/>
      <c r="P54" s="1427"/>
      <c r="Q54" s="355"/>
      <c r="R54" s="1430" t="s">
        <v>846</v>
      </c>
      <c r="S54" s="1431"/>
      <c r="T54" s="1431"/>
      <c r="U54" s="1431"/>
      <c r="V54" s="1432"/>
      <c r="W54" s="1433" t="str">
        <f>IF('改1－2様式'!H46="■","特定類型該当","特定類型非該当")</f>
        <v>特定類型非該当</v>
      </c>
      <c r="X54" s="1433"/>
      <c r="Y54" s="1433"/>
      <c r="Z54" s="1433"/>
      <c r="AA54" s="367" t="str">
        <f>IF(W54="特定類型非該当","□","■")</f>
        <v>□</v>
      </c>
      <c r="AB54" s="1489" t="str">
        <f>IF(AL58&gt;0,"学内包括適用除外","学内包括適 用 可")</f>
        <v>学内包括適 用 可</v>
      </c>
      <c r="AC54" s="1490"/>
      <c r="AD54" s="1490"/>
      <c r="AE54" s="1491"/>
      <c r="AF54" s="355"/>
      <c r="AG54" s="355"/>
      <c r="AH54" s="355"/>
      <c r="AI54" s="355"/>
      <c r="AJ54" s="355"/>
      <c r="AK54" s="374"/>
      <c r="AL54" s="379">
        <f>IF(AA54="■",1,0)</f>
        <v>0</v>
      </c>
      <c r="AM54" s="388"/>
      <c r="AN54" s="332" t="s">
        <v>1502</v>
      </c>
      <c r="AO54" s="332" t="s">
        <v>1445</v>
      </c>
    </row>
    <row r="55" spans="1:41" s="332" customFormat="1" ht="15" customHeight="1" x14ac:dyDescent="0.3">
      <c r="A55" s="1488"/>
      <c r="B55" s="1488"/>
      <c r="C55" s="1427"/>
      <c r="D55" s="1427"/>
      <c r="E55" s="1427"/>
      <c r="F55" s="355" t="s">
        <v>123</v>
      </c>
      <c r="G55" s="1427" t="s">
        <v>1077</v>
      </c>
      <c r="H55" s="1427"/>
      <c r="I55" s="1427"/>
      <c r="J55" s="1427"/>
      <c r="K55" s="1427"/>
      <c r="L55" s="1427"/>
      <c r="M55" s="1427"/>
      <c r="N55" s="1427"/>
      <c r="O55" s="1427"/>
      <c r="P55" s="1427"/>
      <c r="Q55" s="355"/>
      <c r="R55" s="1430" t="s">
        <v>1432</v>
      </c>
      <c r="S55" s="1431"/>
      <c r="T55" s="1431"/>
      <c r="U55" s="1431"/>
      <c r="V55" s="1432"/>
      <c r="W55" s="1433" t="str">
        <f>IF('改1－2様式'!AE68="■","ﾕｰｻﾞｰﾘｽﾄ該当","ﾕｰｻﾞｰﾘｽﾄ非該当")</f>
        <v>ﾕｰｻﾞｰﾘｽﾄ非該当</v>
      </c>
      <c r="X55" s="1433"/>
      <c r="Y55" s="1433"/>
      <c r="Z55" s="1433"/>
      <c r="AA55" s="367" t="str">
        <f>IF(W55="ﾕｰｻﾞｰﾘｽﾄ非該当","□","■")</f>
        <v>□</v>
      </c>
      <c r="AB55" s="1492"/>
      <c r="AC55" s="1492"/>
      <c r="AD55" s="1492"/>
      <c r="AE55" s="1493"/>
      <c r="AF55" s="355"/>
      <c r="AG55" s="355"/>
      <c r="AH55" s="355"/>
      <c r="AI55" s="355"/>
      <c r="AJ55" s="355"/>
      <c r="AK55" s="374"/>
      <c r="AL55" s="379">
        <f>IF(AA55="■",1,0)</f>
        <v>0</v>
      </c>
      <c r="AM55" s="388"/>
      <c r="AN55" s="332" t="s">
        <v>927</v>
      </c>
      <c r="AO55" s="332" t="s">
        <v>1504</v>
      </c>
    </row>
    <row r="56" spans="1:41" s="332" customFormat="1" ht="15" customHeight="1" x14ac:dyDescent="0.3">
      <c r="A56" s="1488"/>
      <c r="B56" s="1488"/>
      <c r="C56" s="1427"/>
      <c r="D56" s="1427"/>
      <c r="E56" s="1427"/>
      <c r="F56" s="355" t="s">
        <v>1011</v>
      </c>
      <c r="G56" s="1427" t="s">
        <v>1441</v>
      </c>
      <c r="H56" s="1427"/>
      <c r="I56" s="1427"/>
      <c r="J56" s="1427"/>
      <c r="K56" s="1427"/>
      <c r="L56" s="1427"/>
      <c r="M56" s="1427"/>
      <c r="N56" s="1427"/>
      <c r="O56" s="1427"/>
      <c r="P56" s="1427"/>
      <c r="Q56" s="355"/>
      <c r="R56" s="1430" t="s">
        <v>1079</v>
      </c>
      <c r="S56" s="1431"/>
      <c r="T56" s="1431"/>
      <c r="U56" s="1431"/>
      <c r="V56" s="1432"/>
      <c r="W56" s="1433" t="str">
        <f>IF('改1－2様式'!K31="","",IF('改1－2様式'!K31="ロシア","ロシア",IF('改1－2様式'!K31="ベラルーシ","ベラルーシ",'改1－2様式'!K31)))</f>
        <v/>
      </c>
      <c r="X56" s="1433"/>
      <c r="Y56" s="1433"/>
      <c r="Z56" s="1433"/>
      <c r="AA56" s="367" t="str">
        <f>IF(W56="ロシア","■",IF(W56="ベラルーシ","■","□"))</f>
        <v>□</v>
      </c>
      <c r="AB56" s="1492"/>
      <c r="AC56" s="1492"/>
      <c r="AD56" s="1492"/>
      <c r="AE56" s="1493"/>
      <c r="AF56" s="355"/>
      <c r="AG56" s="355"/>
      <c r="AH56" s="355"/>
      <c r="AI56" s="374"/>
      <c r="AJ56" s="374"/>
      <c r="AK56" s="374"/>
      <c r="AL56" s="379">
        <f>IF(AA56="■",1,0)</f>
        <v>0</v>
      </c>
      <c r="AM56" s="389"/>
      <c r="AN56" s="332" t="s">
        <v>1503</v>
      </c>
      <c r="AO56" s="332" t="s">
        <v>1498</v>
      </c>
    </row>
    <row r="57" spans="1:41" s="332" customFormat="1" ht="15" customHeight="1" x14ac:dyDescent="0.3">
      <c r="A57" s="339"/>
      <c r="B57" s="339"/>
      <c r="C57" s="355"/>
      <c r="D57" s="355"/>
      <c r="E57" s="355"/>
      <c r="F57" s="355"/>
      <c r="G57" s="355"/>
      <c r="H57" s="355"/>
      <c r="I57" s="355"/>
      <c r="J57" s="355"/>
      <c r="K57" s="355"/>
      <c r="L57" s="355"/>
      <c r="M57" s="355"/>
      <c r="N57" s="355"/>
      <c r="O57" s="355"/>
      <c r="P57" s="355"/>
      <c r="Q57" s="355"/>
      <c r="R57" s="1430" t="s">
        <v>1423</v>
      </c>
      <c r="S57" s="1431" t="s">
        <v>1433</v>
      </c>
      <c r="T57" s="1431"/>
      <c r="U57" s="1431"/>
      <c r="V57" s="1432"/>
      <c r="W57" s="1433" t="str">
        <f>IF('改1－2様式'!AE31="","",IF('改1－2様式'!AE31="ロシア","ロシア",IF('改1－2様式'!AE31="ベラルーシ","ベラルーシ",'改1－2様式'!AE31)))</f>
        <v/>
      </c>
      <c r="X57" s="1433"/>
      <c r="Y57" s="1433"/>
      <c r="Z57" s="1433"/>
      <c r="AA57" s="368" t="str">
        <f>IF(W57="ロシア","■",IF(W57="ベラルーシ","■","□"))</f>
        <v>□</v>
      </c>
      <c r="AB57" s="1494"/>
      <c r="AC57" s="1494"/>
      <c r="AD57" s="1494"/>
      <c r="AE57" s="1495"/>
      <c r="AF57" s="355"/>
      <c r="AG57" s="355"/>
      <c r="AH57" s="355"/>
      <c r="AI57" s="374"/>
      <c r="AJ57" s="374"/>
      <c r="AK57" s="374"/>
      <c r="AL57" s="379">
        <f>IF(AA57="■",1,0)</f>
        <v>0</v>
      </c>
      <c r="AM57" s="389"/>
      <c r="AN57" s="332" t="s">
        <v>779</v>
      </c>
      <c r="AO57" s="332" t="s">
        <v>1376</v>
      </c>
    </row>
    <row r="58" spans="1:41" s="332" customFormat="1" ht="30" customHeight="1" x14ac:dyDescent="0.3">
      <c r="A58" s="340" t="s">
        <v>688</v>
      </c>
      <c r="B58" s="1434" t="s">
        <v>1069</v>
      </c>
      <c r="C58" s="637"/>
      <c r="D58" s="637"/>
      <c r="E58" s="637"/>
      <c r="F58" s="637"/>
      <c r="G58" s="637"/>
      <c r="H58" s="637"/>
      <c r="I58" s="637"/>
      <c r="J58" s="637"/>
      <c r="K58" s="637"/>
      <c r="L58" s="637"/>
      <c r="M58" s="637"/>
      <c r="N58" s="637"/>
      <c r="O58" s="637"/>
      <c r="P58" s="637"/>
      <c r="Q58" s="637"/>
      <c r="R58" s="637"/>
      <c r="S58" s="637"/>
      <c r="T58" s="637"/>
      <c r="U58" s="637"/>
      <c r="V58" s="637"/>
      <c r="W58" s="637"/>
      <c r="X58" s="637"/>
      <c r="Y58" s="637"/>
      <c r="Z58" s="637"/>
      <c r="AA58" s="637"/>
      <c r="AB58" s="637"/>
      <c r="AC58" s="637"/>
      <c r="AD58" s="637"/>
      <c r="AE58" s="637"/>
      <c r="AF58" s="637"/>
      <c r="AG58" s="637"/>
      <c r="AH58" s="637"/>
      <c r="AI58" s="637"/>
      <c r="AJ58" s="637"/>
      <c r="AL58" s="380">
        <f>SUM(AL54:AL57)</f>
        <v>0</v>
      </c>
      <c r="AM58" s="389"/>
      <c r="AN58" s="332" t="s">
        <v>1341</v>
      </c>
      <c r="AO58" s="332" t="s">
        <v>1453</v>
      </c>
    </row>
    <row r="59" spans="1:41" s="332" customFormat="1" ht="52.5" customHeight="1" x14ac:dyDescent="0.3">
      <c r="A59" s="341"/>
      <c r="B59" s="344"/>
      <c r="C59" s="1435" t="s">
        <v>1182</v>
      </c>
      <c r="D59" s="1436"/>
      <c r="E59" s="1437" t="s">
        <v>888</v>
      </c>
      <c r="F59" s="1437"/>
      <c r="G59" s="1437"/>
      <c r="H59" s="1437"/>
      <c r="I59" s="1437"/>
      <c r="J59" s="1437"/>
      <c r="K59" s="1437"/>
      <c r="L59" s="1437"/>
      <c r="M59" s="1437"/>
      <c r="N59" s="1437"/>
      <c r="O59" s="1437"/>
      <c r="P59" s="1437"/>
      <c r="Q59" s="1437"/>
      <c r="R59" s="1437"/>
      <c r="S59" s="1437"/>
      <c r="T59" s="1437"/>
      <c r="U59" s="1437"/>
      <c r="V59" s="1437"/>
      <c r="W59" s="1437"/>
      <c r="X59" s="1437"/>
      <c r="Y59" s="1437"/>
      <c r="Z59" s="1437"/>
      <c r="AA59" s="1437"/>
      <c r="AB59" s="1437"/>
      <c r="AC59" s="1437"/>
      <c r="AD59" s="1437"/>
      <c r="AE59" s="1437"/>
      <c r="AF59" s="1438"/>
      <c r="AG59" s="342"/>
      <c r="AH59" s="342"/>
      <c r="AI59" s="342"/>
      <c r="AJ59" s="342"/>
      <c r="AL59" s="381"/>
      <c r="AM59" s="390"/>
    </row>
    <row r="60" spans="1:41" s="332" customFormat="1" ht="22.15" customHeight="1" x14ac:dyDescent="0.3">
      <c r="A60" s="637"/>
      <c r="B60" s="641" t="s">
        <v>1406</v>
      </c>
      <c r="C60" s="631"/>
      <c r="D60" s="631"/>
      <c r="E60" s="631"/>
      <c r="F60" s="631"/>
      <c r="G60" s="631"/>
      <c r="H60" s="631"/>
      <c r="I60" s="631"/>
      <c r="J60" s="631"/>
      <c r="K60" s="631"/>
      <c r="L60" s="631"/>
      <c r="M60" s="631"/>
      <c r="N60" s="631"/>
      <c r="O60" s="631"/>
      <c r="P60" s="631"/>
      <c r="Q60" s="631"/>
      <c r="R60" s="631"/>
      <c r="S60" s="631"/>
      <c r="T60" s="631"/>
      <c r="U60" s="631"/>
      <c r="V60" s="631"/>
      <c r="W60" s="631"/>
      <c r="X60" s="631"/>
      <c r="Y60" s="631"/>
      <c r="Z60" s="631"/>
      <c r="AA60" s="631"/>
      <c r="AB60" s="631"/>
      <c r="AC60" s="631"/>
      <c r="AD60" s="631"/>
      <c r="AE60" s="631"/>
      <c r="AF60" s="631"/>
      <c r="AG60" s="1496"/>
      <c r="AH60" s="1499" t="s">
        <v>716</v>
      </c>
      <c r="AI60" s="1500"/>
      <c r="AJ60" s="1501"/>
    </row>
    <row r="61" spans="1:41" s="332" customFormat="1" ht="22.15" customHeight="1" x14ac:dyDescent="0.3">
      <c r="A61" s="637"/>
      <c r="B61" s="1497"/>
      <c r="C61" s="1497"/>
      <c r="D61" s="1497"/>
      <c r="E61" s="1497"/>
      <c r="F61" s="1497"/>
      <c r="G61" s="1497"/>
      <c r="H61" s="1497"/>
      <c r="I61" s="1497"/>
      <c r="J61" s="1497"/>
      <c r="K61" s="1497"/>
      <c r="L61" s="1497"/>
      <c r="M61" s="1497"/>
      <c r="N61" s="1497"/>
      <c r="O61" s="1497"/>
      <c r="P61" s="1497"/>
      <c r="Q61" s="1497"/>
      <c r="R61" s="1497"/>
      <c r="S61" s="1497"/>
      <c r="T61" s="1497"/>
      <c r="U61" s="1497"/>
      <c r="V61" s="1497"/>
      <c r="W61" s="1497"/>
      <c r="X61" s="1497"/>
      <c r="Y61" s="1497"/>
      <c r="Z61" s="1497"/>
      <c r="AA61" s="1497"/>
      <c r="AB61" s="1497"/>
      <c r="AC61" s="1497"/>
      <c r="AD61" s="1497"/>
      <c r="AE61" s="1497"/>
      <c r="AF61" s="1497"/>
      <c r="AG61" s="1498"/>
      <c r="AH61" s="1502"/>
      <c r="AI61" s="1500"/>
      <c r="AJ61" s="1501"/>
    </row>
    <row r="62" spans="1:41" s="332" customFormat="1" ht="30" customHeight="1" x14ac:dyDescent="0.3">
      <c r="A62" s="637"/>
      <c r="B62" s="345" t="s">
        <v>204</v>
      </c>
      <c r="C62" s="1439" t="s">
        <v>165</v>
      </c>
      <c r="D62" s="1034"/>
      <c r="E62" s="1034"/>
      <c r="F62" s="1034"/>
      <c r="G62" s="1034"/>
      <c r="H62" s="1034"/>
      <c r="I62" s="1034"/>
      <c r="J62" s="1034"/>
      <c r="K62" s="1034"/>
      <c r="L62" s="1034"/>
      <c r="M62" s="1034"/>
      <c r="N62" s="1034"/>
      <c r="O62" s="1034"/>
      <c r="P62" s="1034"/>
      <c r="Q62" s="1034"/>
      <c r="R62" s="1034"/>
      <c r="S62" s="1034"/>
      <c r="T62" s="1034"/>
      <c r="U62" s="1034"/>
      <c r="V62" s="1034"/>
      <c r="W62" s="1034"/>
      <c r="X62" s="1034"/>
      <c r="Y62" s="1034"/>
      <c r="Z62" s="1034"/>
      <c r="AA62" s="1034"/>
      <c r="AB62" s="1034"/>
      <c r="AC62" s="1034"/>
      <c r="AD62" s="1034"/>
      <c r="AE62" s="1034"/>
      <c r="AF62" s="1034"/>
      <c r="AG62" s="1440"/>
      <c r="AH62" s="372" t="s">
        <v>5</v>
      </c>
      <c r="AI62" s="1441" t="s">
        <v>680</v>
      </c>
      <c r="AJ62" s="1440"/>
      <c r="AL62" s="382">
        <f>IF(AH62="■",1,0)</f>
        <v>0</v>
      </c>
      <c r="AM62" s="387"/>
    </row>
    <row r="63" spans="1:41" s="332" customFormat="1" ht="37.5" customHeight="1" x14ac:dyDescent="0.3">
      <c r="A63" s="637"/>
      <c r="B63" s="345" t="s">
        <v>669</v>
      </c>
      <c r="C63" s="1442" t="s">
        <v>603</v>
      </c>
      <c r="D63" s="1443"/>
      <c r="E63" s="1443"/>
      <c r="F63" s="1443"/>
      <c r="G63" s="1443"/>
      <c r="H63" s="1443"/>
      <c r="I63" s="1443"/>
      <c r="J63" s="1443"/>
      <c r="K63" s="1443"/>
      <c r="L63" s="1443"/>
      <c r="M63" s="1443"/>
      <c r="N63" s="1443"/>
      <c r="O63" s="1443"/>
      <c r="P63" s="1443"/>
      <c r="Q63" s="1443"/>
      <c r="R63" s="1443"/>
      <c r="S63" s="1443"/>
      <c r="T63" s="1443"/>
      <c r="U63" s="1443"/>
      <c r="V63" s="1443"/>
      <c r="W63" s="1443"/>
      <c r="X63" s="1443"/>
      <c r="Y63" s="1443"/>
      <c r="Z63" s="1443"/>
      <c r="AA63" s="1443"/>
      <c r="AB63" s="1443"/>
      <c r="AC63" s="1443"/>
      <c r="AD63" s="1443"/>
      <c r="AE63" s="1443"/>
      <c r="AF63" s="1443"/>
      <c r="AG63" s="1443"/>
      <c r="AH63" s="372" t="s">
        <v>5</v>
      </c>
      <c r="AI63" s="1441" t="s">
        <v>680</v>
      </c>
      <c r="AJ63" s="1440"/>
      <c r="AL63" s="379">
        <f>IF(AH63="■",1,0)</f>
        <v>0</v>
      </c>
      <c r="AM63" s="389"/>
    </row>
    <row r="64" spans="1:41" s="332" customFormat="1" ht="43.5" customHeight="1" x14ac:dyDescent="0.3">
      <c r="A64" s="637"/>
      <c r="B64" s="345" t="s">
        <v>707</v>
      </c>
      <c r="C64" s="1439" t="s">
        <v>1377</v>
      </c>
      <c r="D64" s="1034"/>
      <c r="E64" s="1034"/>
      <c r="F64" s="1034"/>
      <c r="G64" s="1034"/>
      <c r="H64" s="1034"/>
      <c r="I64" s="1034"/>
      <c r="J64" s="1034"/>
      <c r="K64" s="1034"/>
      <c r="L64" s="1034"/>
      <c r="M64" s="1034"/>
      <c r="N64" s="1034"/>
      <c r="O64" s="1034"/>
      <c r="P64" s="1034"/>
      <c r="Q64" s="1034"/>
      <c r="R64" s="1034"/>
      <c r="S64" s="1034"/>
      <c r="T64" s="1034"/>
      <c r="U64" s="1034"/>
      <c r="V64" s="1034"/>
      <c r="W64" s="1034"/>
      <c r="X64" s="1034"/>
      <c r="Y64" s="1034"/>
      <c r="Z64" s="1034"/>
      <c r="AA64" s="1034"/>
      <c r="AB64" s="1034"/>
      <c r="AC64" s="1034"/>
      <c r="AD64" s="1034"/>
      <c r="AE64" s="1034"/>
      <c r="AF64" s="1034"/>
      <c r="AG64" s="1440"/>
      <c r="AH64" s="372" t="s">
        <v>5</v>
      </c>
      <c r="AI64" s="1441" t="s">
        <v>680</v>
      </c>
      <c r="AJ64" s="1440"/>
      <c r="AL64" s="379">
        <f>IF(AH64="■",1,0)</f>
        <v>0</v>
      </c>
      <c r="AM64" s="389"/>
    </row>
    <row r="65" spans="1:39" s="332" customFormat="1" ht="45.7" customHeight="1" x14ac:dyDescent="0.3">
      <c r="A65" s="637"/>
      <c r="B65" s="345" t="s">
        <v>708</v>
      </c>
      <c r="C65" s="1439" t="s">
        <v>1070</v>
      </c>
      <c r="D65" s="1034"/>
      <c r="E65" s="1034"/>
      <c r="F65" s="1034"/>
      <c r="G65" s="1034"/>
      <c r="H65" s="1034"/>
      <c r="I65" s="1034"/>
      <c r="J65" s="1034"/>
      <c r="K65" s="1034"/>
      <c r="L65" s="1034"/>
      <c r="M65" s="1034"/>
      <c r="N65" s="1034"/>
      <c r="O65" s="1034"/>
      <c r="P65" s="1034"/>
      <c r="Q65" s="1034"/>
      <c r="R65" s="1034"/>
      <c r="S65" s="1034"/>
      <c r="T65" s="1034"/>
      <c r="U65" s="1034"/>
      <c r="V65" s="1034"/>
      <c r="W65" s="1034"/>
      <c r="X65" s="1034"/>
      <c r="Y65" s="1034"/>
      <c r="Z65" s="1034"/>
      <c r="AA65" s="1034"/>
      <c r="AB65" s="1034"/>
      <c r="AC65" s="1034"/>
      <c r="AD65" s="1034"/>
      <c r="AE65" s="1034"/>
      <c r="AF65" s="1034"/>
      <c r="AG65" s="1035"/>
      <c r="AH65" s="372" t="s">
        <v>5</v>
      </c>
      <c r="AI65" s="1441" t="s">
        <v>680</v>
      </c>
      <c r="AJ65" s="1440"/>
      <c r="AL65" s="379">
        <f>IF(AH65="■",1,0)</f>
        <v>0</v>
      </c>
      <c r="AM65" s="389"/>
    </row>
    <row r="66" spans="1:39" s="332" customFormat="1" ht="27" customHeight="1" x14ac:dyDescent="0.3">
      <c r="A66" s="1444"/>
      <c r="B66" s="637"/>
      <c r="C66" s="1445" t="s">
        <v>1591</v>
      </c>
      <c r="D66" s="648"/>
      <c r="E66" s="648"/>
      <c r="F66" s="648"/>
      <c r="G66" s="648"/>
      <c r="H66" s="648"/>
      <c r="I66" s="648"/>
      <c r="J66" s="648"/>
      <c r="K66" s="648"/>
      <c r="L66" s="648"/>
      <c r="M66" s="648"/>
      <c r="N66" s="648"/>
      <c r="O66" s="648"/>
      <c r="P66" s="648"/>
      <c r="Q66" s="648"/>
      <c r="R66" s="648"/>
      <c r="S66" s="648"/>
      <c r="T66" s="648"/>
      <c r="U66" s="648"/>
      <c r="V66" s="648"/>
      <c r="W66" s="648"/>
      <c r="X66" s="648"/>
      <c r="Y66" s="648"/>
      <c r="Z66" s="648"/>
      <c r="AA66" s="648"/>
      <c r="AB66" s="648"/>
      <c r="AC66" s="648"/>
      <c r="AD66" s="648"/>
      <c r="AE66" s="648"/>
      <c r="AF66" s="648"/>
      <c r="AG66" s="648"/>
      <c r="AH66" s="648"/>
      <c r="AI66" s="648"/>
      <c r="AJ66" s="648"/>
      <c r="AL66" s="380">
        <f>SUM(AL62:AL65)</f>
        <v>0</v>
      </c>
      <c r="AM66" s="389"/>
    </row>
    <row r="67" spans="1:39" s="332" customFormat="1" ht="12" customHeight="1" x14ac:dyDescent="0.3">
      <c r="A67" s="1446"/>
      <c r="B67" s="1446"/>
      <c r="C67" s="1446"/>
      <c r="D67" s="1446"/>
      <c r="E67" s="1446"/>
      <c r="F67" s="1446"/>
      <c r="G67" s="1446"/>
      <c r="H67" s="1446"/>
      <c r="I67" s="1446"/>
      <c r="J67" s="1446"/>
      <c r="K67" s="1446"/>
      <c r="L67" s="1446"/>
      <c r="M67" s="1446"/>
      <c r="N67" s="1446"/>
      <c r="O67" s="1446"/>
      <c r="P67" s="1446"/>
      <c r="Q67" s="1446"/>
      <c r="R67" s="1446"/>
      <c r="S67" s="1446"/>
      <c r="T67" s="1446"/>
      <c r="U67" s="1446"/>
      <c r="V67" s="1446"/>
      <c r="W67" s="1446"/>
      <c r="X67" s="1446"/>
      <c r="Y67" s="1446"/>
      <c r="Z67" s="1446"/>
      <c r="AA67" s="1446"/>
      <c r="AB67" s="1446"/>
      <c r="AC67" s="1446"/>
      <c r="AD67" s="1446"/>
      <c r="AE67" s="1446"/>
      <c r="AF67" s="1446"/>
      <c r="AG67" s="1446"/>
      <c r="AH67" s="1446"/>
      <c r="AI67" s="1446"/>
      <c r="AJ67" s="1446"/>
      <c r="AL67" s="381"/>
      <c r="AM67" s="390"/>
    </row>
    <row r="68" spans="1:39" s="332" customFormat="1" ht="30" customHeight="1" x14ac:dyDescent="0.3">
      <c r="A68" s="343" t="s">
        <v>550</v>
      </c>
      <c r="B68" s="1447" t="s">
        <v>121</v>
      </c>
      <c r="C68" s="671"/>
      <c r="D68" s="671"/>
      <c r="E68" s="671"/>
      <c r="F68" s="671"/>
      <c r="G68" s="671"/>
      <c r="H68" s="671"/>
      <c r="I68" s="671"/>
      <c r="J68" s="671"/>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row>
    <row r="69" spans="1:39" s="332" customFormat="1" ht="22.15" customHeight="1" x14ac:dyDescent="0.3">
      <c r="A69" s="1447"/>
      <c r="B69" s="648" t="s">
        <v>1435</v>
      </c>
      <c r="C69" s="648"/>
      <c r="D69" s="648"/>
      <c r="E69" s="648"/>
      <c r="F69" s="648"/>
      <c r="G69" s="648"/>
      <c r="H69" s="648"/>
      <c r="I69" s="648"/>
      <c r="J69" s="648"/>
      <c r="K69" s="648"/>
      <c r="L69" s="648"/>
      <c r="M69" s="648"/>
      <c r="N69" s="648"/>
      <c r="O69" s="648"/>
      <c r="P69" s="648"/>
      <c r="Q69" s="648"/>
      <c r="R69" s="648"/>
      <c r="S69" s="648"/>
      <c r="T69" s="648"/>
      <c r="U69" s="648"/>
      <c r="V69" s="648"/>
      <c r="W69" s="648"/>
      <c r="X69" s="648"/>
      <c r="Y69" s="648"/>
      <c r="Z69" s="648"/>
      <c r="AA69" s="648"/>
      <c r="AB69" s="648"/>
      <c r="AC69" s="648"/>
      <c r="AD69" s="648"/>
      <c r="AE69" s="648"/>
      <c r="AF69" s="648"/>
      <c r="AG69" s="648"/>
      <c r="AH69" s="648"/>
      <c r="AI69" s="648"/>
      <c r="AJ69" s="648"/>
    </row>
    <row r="70" spans="1:39" s="332" customFormat="1" ht="22.15" customHeight="1" x14ac:dyDescent="0.3">
      <c r="A70" s="671"/>
      <c r="B70" s="647" t="s">
        <v>146</v>
      </c>
      <c r="C70" s="648"/>
      <c r="D70" s="648"/>
      <c r="E70" s="648"/>
      <c r="F70" s="648"/>
      <c r="G70" s="648"/>
      <c r="H70" s="648"/>
      <c r="I70" s="648"/>
      <c r="J70" s="648"/>
      <c r="K70" s="648"/>
      <c r="L70" s="648"/>
      <c r="M70" s="648"/>
      <c r="N70" s="648"/>
      <c r="O70" s="648"/>
      <c r="P70" s="648"/>
      <c r="Q70" s="648"/>
      <c r="R70" s="648"/>
      <c r="S70" s="648"/>
      <c r="T70" s="648"/>
      <c r="U70" s="648"/>
      <c r="V70" s="648"/>
      <c r="W70" s="648"/>
      <c r="X70" s="648"/>
      <c r="Y70" s="648"/>
      <c r="Z70" s="648"/>
      <c r="AA70" s="648"/>
      <c r="AB70" s="648"/>
      <c r="AC70" s="648"/>
      <c r="AD70" s="648"/>
      <c r="AE70" s="648"/>
      <c r="AF70" s="648"/>
      <c r="AG70" s="1503"/>
      <c r="AH70" s="1471" t="s">
        <v>716</v>
      </c>
      <c r="AI70" s="938"/>
      <c r="AJ70" s="939"/>
    </row>
    <row r="71" spans="1:39" s="332" customFormat="1" ht="22.15" customHeight="1" x14ac:dyDescent="0.3">
      <c r="A71" s="671"/>
      <c r="B71" s="1504"/>
      <c r="C71" s="1504"/>
      <c r="D71" s="1504"/>
      <c r="E71" s="1504"/>
      <c r="F71" s="1504"/>
      <c r="G71" s="1504"/>
      <c r="H71" s="1504"/>
      <c r="I71" s="1504"/>
      <c r="J71" s="1504"/>
      <c r="K71" s="1504"/>
      <c r="L71" s="1504"/>
      <c r="M71" s="1504"/>
      <c r="N71" s="1504"/>
      <c r="O71" s="1504"/>
      <c r="P71" s="1504"/>
      <c r="Q71" s="1504"/>
      <c r="R71" s="1504"/>
      <c r="S71" s="1504"/>
      <c r="T71" s="1504"/>
      <c r="U71" s="1504"/>
      <c r="V71" s="1504"/>
      <c r="W71" s="1504"/>
      <c r="X71" s="1504"/>
      <c r="Y71" s="1504"/>
      <c r="Z71" s="1504"/>
      <c r="AA71" s="1504"/>
      <c r="AB71" s="1504"/>
      <c r="AC71" s="1504"/>
      <c r="AD71" s="1504"/>
      <c r="AE71" s="1504"/>
      <c r="AF71" s="1504"/>
      <c r="AG71" s="1505"/>
      <c r="AH71" s="1472"/>
      <c r="AI71" s="938"/>
      <c r="AJ71" s="939"/>
    </row>
    <row r="72" spans="1:39" s="332" customFormat="1" ht="30" customHeight="1" x14ac:dyDescent="0.3">
      <c r="A72" s="671"/>
      <c r="B72" s="1448" t="s">
        <v>717</v>
      </c>
      <c r="C72" s="796"/>
      <c r="D72" s="796"/>
      <c r="E72" s="796"/>
      <c r="F72" s="796"/>
      <c r="G72" s="796"/>
      <c r="H72" s="796"/>
      <c r="I72" s="796"/>
      <c r="J72" s="796"/>
      <c r="K72" s="796"/>
      <c r="L72" s="796"/>
      <c r="M72" s="796"/>
      <c r="N72" s="796"/>
      <c r="O72" s="796"/>
      <c r="P72" s="796"/>
      <c r="Q72" s="796"/>
      <c r="R72" s="796"/>
      <c r="S72" s="796"/>
      <c r="T72" s="796"/>
      <c r="U72" s="796"/>
      <c r="V72" s="796"/>
      <c r="W72" s="796"/>
      <c r="X72" s="796"/>
      <c r="Y72" s="796"/>
      <c r="Z72" s="796"/>
      <c r="AA72" s="796"/>
      <c r="AB72" s="796"/>
      <c r="AC72" s="796"/>
      <c r="AD72" s="796"/>
      <c r="AE72" s="796"/>
      <c r="AF72" s="796"/>
      <c r="AG72" s="665"/>
      <c r="AH72" s="373" t="str">
        <f>IF(AL75=2,"■","□")</f>
        <v>□</v>
      </c>
      <c r="AI72" s="1449" t="s">
        <v>680</v>
      </c>
      <c r="AJ72" s="915"/>
    </row>
    <row r="73" spans="1:39" s="332" customFormat="1" ht="30" customHeight="1" x14ac:dyDescent="0.3">
      <c r="A73" s="671"/>
      <c r="B73" s="346" t="s">
        <v>19</v>
      </c>
      <c r="C73" s="1175" t="s">
        <v>723</v>
      </c>
      <c r="D73" s="1175"/>
      <c r="E73" s="1175"/>
      <c r="F73" s="1175"/>
      <c r="G73" s="1175"/>
      <c r="H73" s="1175"/>
      <c r="I73" s="1175"/>
      <c r="J73" s="1175"/>
      <c r="K73" s="1175"/>
      <c r="L73" s="1175"/>
      <c r="M73" s="1175"/>
      <c r="N73" s="1175"/>
      <c r="O73" s="1175"/>
      <c r="P73" s="1175"/>
      <c r="Q73" s="1175"/>
      <c r="R73" s="1175"/>
      <c r="S73" s="1175"/>
      <c r="T73" s="1175"/>
      <c r="U73" s="1175"/>
      <c r="V73" s="1175"/>
      <c r="W73" s="1175"/>
      <c r="X73" s="1175"/>
      <c r="Y73" s="1175"/>
      <c r="Z73" s="1175"/>
      <c r="AA73" s="1175"/>
      <c r="AB73" s="1175"/>
      <c r="AC73" s="1175"/>
      <c r="AD73" s="1175"/>
      <c r="AE73" s="372" t="s">
        <v>5</v>
      </c>
      <c r="AF73" s="1450" t="s">
        <v>680</v>
      </c>
      <c r="AG73" s="1451"/>
      <c r="AH73" s="1468"/>
      <c r="AI73" s="671"/>
      <c r="AJ73" s="917"/>
      <c r="AL73" s="383">
        <f>IF(AE73="■",1,0)</f>
        <v>0</v>
      </c>
      <c r="AM73" s="391"/>
    </row>
    <row r="74" spans="1:39" s="332" customFormat="1" ht="30" customHeight="1" x14ac:dyDescent="0.3">
      <c r="A74" s="671"/>
      <c r="B74" s="346" t="s">
        <v>123</v>
      </c>
      <c r="C74" s="1175" t="s">
        <v>568</v>
      </c>
      <c r="D74" s="1175"/>
      <c r="E74" s="1175"/>
      <c r="F74" s="1175"/>
      <c r="G74" s="1175"/>
      <c r="H74" s="1175"/>
      <c r="I74" s="1175"/>
      <c r="J74" s="1175"/>
      <c r="K74" s="1175"/>
      <c r="L74" s="1175"/>
      <c r="M74" s="1175"/>
      <c r="N74" s="1175"/>
      <c r="O74" s="1175"/>
      <c r="P74" s="1175"/>
      <c r="Q74" s="1175"/>
      <c r="R74" s="1175"/>
      <c r="S74" s="1175"/>
      <c r="T74" s="1175"/>
      <c r="U74" s="1175"/>
      <c r="V74" s="1175"/>
      <c r="W74" s="1175"/>
      <c r="X74" s="1175"/>
      <c r="Y74" s="1175"/>
      <c r="Z74" s="1175"/>
      <c r="AA74" s="1175"/>
      <c r="AB74" s="1175"/>
      <c r="AC74" s="1175"/>
      <c r="AD74" s="1175"/>
      <c r="AE74" s="372" t="s">
        <v>5</v>
      </c>
      <c r="AF74" s="1450" t="s">
        <v>680</v>
      </c>
      <c r="AG74" s="1451"/>
      <c r="AH74" s="1243"/>
      <c r="AI74" s="1417"/>
      <c r="AJ74" s="1244"/>
      <c r="AL74" s="384">
        <f>IF(AE74="■",1,0)</f>
        <v>0</v>
      </c>
      <c r="AM74" s="392"/>
    </row>
    <row r="75" spans="1:39" s="332" customFormat="1" ht="22.5" customHeight="1" x14ac:dyDescent="0.3">
      <c r="A75" s="1447"/>
      <c r="B75" s="671"/>
      <c r="C75" s="1445" t="s">
        <v>1592</v>
      </c>
      <c r="D75" s="648"/>
      <c r="E75" s="648"/>
      <c r="F75" s="648"/>
      <c r="G75" s="648"/>
      <c r="H75" s="648"/>
      <c r="I75" s="648"/>
      <c r="J75" s="648"/>
      <c r="K75" s="648"/>
      <c r="L75" s="648"/>
      <c r="M75" s="648"/>
      <c r="N75" s="648"/>
      <c r="O75" s="648"/>
      <c r="P75" s="648"/>
      <c r="Q75" s="648"/>
      <c r="R75" s="648"/>
      <c r="S75" s="648"/>
      <c r="T75" s="648"/>
      <c r="U75" s="648"/>
      <c r="V75" s="648"/>
      <c r="W75" s="648"/>
      <c r="X75" s="648"/>
      <c r="Y75" s="648"/>
      <c r="Z75" s="648"/>
      <c r="AA75" s="648"/>
      <c r="AB75" s="648"/>
      <c r="AC75" s="648"/>
      <c r="AD75" s="648"/>
      <c r="AE75" s="648"/>
      <c r="AF75" s="648"/>
      <c r="AG75" s="648"/>
      <c r="AH75" s="648"/>
      <c r="AI75" s="648"/>
      <c r="AJ75" s="648"/>
      <c r="AL75" s="384">
        <f>SUM(AL73:AL74)</f>
        <v>0</v>
      </c>
      <c r="AM75" s="392"/>
    </row>
    <row r="76" spans="1:39" s="332" customFormat="1" ht="12" customHeight="1" x14ac:dyDescent="0.3">
      <c r="A76" s="1446"/>
      <c r="B76" s="671"/>
      <c r="C76" s="671"/>
      <c r="D76" s="671"/>
      <c r="E76" s="671"/>
      <c r="F76" s="671"/>
      <c r="G76" s="671"/>
      <c r="H76" s="671"/>
      <c r="I76" s="671"/>
      <c r="J76" s="671"/>
      <c r="K76" s="671"/>
      <c r="L76" s="671"/>
      <c r="M76" s="671"/>
      <c r="N76" s="671"/>
      <c r="O76" s="671"/>
      <c r="P76" s="671"/>
      <c r="Q76" s="671"/>
      <c r="R76" s="671"/>
      <c r="S76" s="671"/>
      <c r="T76" s="671"/>
      <c r="U76" s="671"/>
      <c r="V76" s="671"/>
      <c r="W76" s="671"/>
      <c r="X76" s="671"/>
      <c r="Y76" s="671"/>
      <c r="Z76" s="671"/>
      <c r="AA76" s="671"/>
      <c r="AB76" s="671"/>
      <c r="AC76" s="671"/>
      <c r="AD76" s="671"/>
      <c r="AE76" s="671"/>
      <c r="AF76" s="671"/>
      <c r="AG76" s="671"/>
      <c r="AH76" s="671"/>
      <c r="AI76" s="671"/>
      <c r="AJ76" s="671"/>
      <c r="AL76" s="384"/>
      <c r="AM76" s="392"/>
    </row>
    <row r="77" spans="1:39" s="332" customFormat="1" ht="30" customHeight="1" x14ac:dyDescent="0.3">
      <c r="A77" s="334" t="s">
        <v>582</v>
      </c>
      <c r="B77" s="1447" t="s">
        <v>662</v>
      </c>
      <c r="C77" s="671"/>
      <c r="D77" s="671"/>
      <c r="E77" s="671"/>
      <c r="F77" s="671"/>
      <c r="G77" s="671"/>
      <c r="H77" s="671"/>
      <c r="I77" s="671"/>
      <c r="J77" s="671"/>
      <c r="K77" s="671"/>
      <c r="L77" s="671"/>
      <c r="M77" s="671"/>
      <c r="N77" s="671"/>
      <c r="O77" s="671"/>
      <c r="P77" s="671"/>
      <c r="Q77" s="671"/>
      <c r="R77" s="671"/>
      <c r="S77" s="671"/>
      <c r="T77" s="671"/>
      <c r="U77" s="671"/>
      <c r="V77" s="671"/>
      <c r="W77" s="671"/>
      <c r="X77" s="671"/>
      <c r="Y77" s="671"/>
      <c r="Z77" s="671"/>
      <c r="AA77" s="671"/>
      <c r="AB77" s="671"/>
      <c r="AC77" s="671"/>
      <c r="AD77" s="671"/>
      <c r="AE77" s="671"/>
      <c r="AF77" s="671"/>
      <c r="AG77" s="671"/>
      <c r="AH77" s="671"/>
      <c r="AI77" s="671"/>
      <c r="AJ77" s="671"/>
      <c r="AL77" s="384"/>
      <c r="AM77" s="392"/>
    </row>
    <row r="78" spans="1:39" s="332" customFormat="1" ht="22.15" customHeight="1" x14ac:dyDescent="0.3">
      <c r="A78" s="1470"/>
      <c r="B78" s="648" t="s">
        <v>983</v>
      </c>
      <c r="C78" s="648"/>
      <c r="D78" s="648"/>
      <c r="E78" s="648"/>
      <c r="F78" s="648"/>
      <c r="G78" s="648"/>
      <c r="H78" s="648"/>
      <c r="I78" s="648"/>
      <c r="J78" s="648"/>
      <c r="K78" s="648"/>
      <c r="L78" s="648"/>
      <c r="M78" s="648"/>
      <c r="N78" s="648"/>
      <c r="O78" s="648"/>
      <c r="P78" s="648"/>
      <c r="Q78" s="648"/>
      <c r="R78" s="648"/>
      <c r="S78" s="648"/>
      <c r="T78" s="648"/>
      <c r="U78" s="648"/>
      <c r="V78" s="648"/>
      <c r="W78" s="648"/>
      <c r="X78" s="648"/>
      <c r="Y78" s="648"/>
      <c r="Z78" s="648"/>
      <c r="AA78" s="648"/>
      <c r="AB78" s="648"/>
      <c r="AC78" s="648"/>
      <c r="AD78" s="648"/>
      <c r="AE78" s="648"/>
      <c r="AF78" s="648"/>
      <c r="AG78" s="648"/>
      <c r="AH78" s="648"/>
      <c r="AI78" s="648"/>
      <c r="AJ78" s="648"/>
      <c r="AL78" s="384"/>
      <c r="AM78" s="392"/>
    </row>
    <row r="79" spans="1:39" s="332" customFormat="1" ht="22.15" customHeight="1" x14ac:dyDescent="0.3">
      <c r="A79" s="671"/>
      <c r="B79" s="647" t="s">
        <v>167</v>
      </c>
      <c r="C79" s="648"/>
      <c r="D79" s="648"/>
      <c r="E79" s="648"/>
      <c r="F79" s="648"/>
      <c r="G79" s="648"/>
      <c r="H79" s="648"/>
      <c r="I79" s="648"/>
      <c r="J79" s="648"/>
      <c r="K79" s="648"/>
      <c r="L79" s="648"/>
      <c r="M79" s="648"/>
      <c r="N79" s="648"/>
      <c r="O79" s="648"/>
      <c r="P79" s="648"/>
      <c r="Q79" s="648"/>
      <c r="R79" s="648"/>
      <c r="S79" s="648"/>
      <c r="T79" s="648"/>
      <c r="U79" s="648"/>
      <c r="V79" s="648"/>
      <c r="W79" s="648"/>
      <c r="X79" s="648"/>
      <c r="Y79" s="648"/>
      <c r="Z79" s="648"/>
      <c r="AA79" s="648"/>
      <c r="AB79" s="648"/>
      <c r="AC79" s="648"/>
      <c r="AD79" s="648"/>
      <c r="AE79" s="648"/>
      <c r="AF79" s="648"/>
      <c r="AG79" s="1503"/>
      <c r="AH79" s="1471" t="s">
        <v>716</v>
      </c>
      <c r="AI79" s="938"/>
      <c r="AJ79" s="939"/>
      <c r="AL79" s="384"/>
      <c r="AM79" s="392"/>
    </row>
    <row r="80" spans="1:39" s="332" customFormat="1" ht="22.15" customHeight="1" x14ac:dyDescent="0.3">
      <c r="A80" s="671"/>
      <c r="B80" s="1504"/>
      <c r="C80" s="1504"/>
      <c r="D80" s="1504"/>
      <c r="E80" s="1504"/>
      <c r="F80" s="1504"/>
      <c r="G80" s="1504"/>
      <c r="H80" s="1504"/>
      <c r="I80" s="1504"/>
      <c r="J80" s="1504"/>
      <c r="K80" s="1504"/>
      <c r="L80" s="1504"/>
      <c r="M80" s="1504"/>
      <c r="N80" s="1504"/>
      <c r="O80" s="1504"/>
      <c r="P80" s="1504"/>
      <c r="Q80" s="1504"/>
      <c r="R80" s="1504"/>
      <c r="S80" s="1504"/>
      <c r="T80" s="1504"/>
      <c r="U80" s="1504"/>
      <c r="V80" s="1504"/>
      <c r="W80" s="1504"/>
      <c r="X80" s="1504"/>
      <c r="Y80" s="1504"/>
      <c r="Z80" s="1504"/>
      <c r="AA80" s="1504"/>
      <c r="AB80" s="1504"/>
      <c r="AC80" s="1504"/>
      <c r="AD80" s="1504"/>
      <c r="AE80" s="1504"/>
      <c r="AF80" s="1504"/>
      <c r="AG80" s="1505"/>
      <c r="AH80" s="1472"/>
      <c r="AI80" s="938"/>
      <c r="AJ80" s="939"/>
      <c r="AL80" s="384"/>
      <c r="AM80" s="392"/>
    </row>
    <row r="81" spans="1:39" s="332" customFormat="1" ht="30" customHeight="1" x14ac:dyDescent="0.3">
      <c r="A81" s="671"/>
      <c r="B81" s="1448" t="s">
        <v>469</v>
      </c>
      <c r="C81" s="796"/>
      <c r="D81" s="796"/>
      <c r="E81" s="796"/>
      <c r="F81" s="796"/>
      <c r="G81" s="796"/>
      <c r="H81" s="796"/>
      <c r="I81" s="796"/>
      <c r="J81" s="796"/>
      <c r="K81" s="796"/>
      <c r="L81" s="796"/>
      <c r="M81" s="796"/>
      <c r="N81" s="796"/>
      <c r="O81" s="796"/>
      <c r="P81" s="796"/>
      <c r="Q81" s="796"/>
      <c r="R81" s="796"/>
      <c r="S81" s="796"/>
      <c r="T81" s="796"/>
      <c r="U81" s="796"/>
      <c r="V81" s="796"/>
      <c r="W81" s="796"/>
      <c r="X81" s="796"/>
      <c r="Y81" s="796"/>
      <c r="Z81" s="796"/>
      <c r="AA81" s="796"/>
      <c r="AB81" s="796"/>
      <c r="AC81" s="796"/>
      <c r="AD81" s="796"/>
      <c r="AE81" s="796"/>
      <c r="AF81" s="796"/>
      <c r="AG81" s="665"/>
      <c r="AH81" s="373" t="str">
        <f>IF(AM84=2,"■","□")</f>
        <v>□</v>
      </c>
      <c r="AI81" s="1449" t="s">
        <v>680</v>
      </c>
      <c r="AJ81" s="915"/>
      <c r="AL81" s="384"/>
      <c r="AM81" s="392"/>
    </row>
    <row r="82" spans="1:39" s="332" customFormat="1" ht="30" customHeight="1" x14ac:dyDescent="0.3">
      <c r="A82" s="671"/>
      <c r="B82" s="346" t="s">
        <v>19</v>
      </c>
      <c r="C82" s="1175" t="s">
        <v>1551</v>
      </c>
      <c r="D82" s="1175"/>
      <c r="E82" s="1175"/>
      <c r="F82" s="1175"/>
      <c r="G82" s="1175"/>
      <c r="H82" s="1175"/>
      <c r="I82" s="1175"/>
      <c r="J82" s="1175"/>
      <c r="K82" s="1175"/>
      <c r="L82" s="1175"/>
      <c r="M82" s="1175"/>
      <c r="N82" s="1175"/>
      <c r="O82" s="1175"/>
      <c r="P82" s="1175"/>
      <c r="Q82" s="1175"/>
      <c r="R82" s="1175"/>
      <c r="S82" s="1175"/>
      <c r="T82" s="1175"/>
      <c r="U82" s="1175"/>
      <c r="V82" s="1175"/>
      <c r="W82" s="1175"/>
      <c r="X82" s="1175"/>
      <c r="Y82" s="1175"/>
      <c r="Z82" s="1175"/>
      <c r="AA82" s="1175"/>
      <c r="AB82" s="1175"/>
      <c r="AC82" s="1175"/>
      <c r="AD82" s="1175"/>
      <c r="AE82" s="372" t="s">
        <v>5</v>
      </c>
      <c r="AF82" s="1450" t="s">
        <v>680</v>
      </c>
      <c r="AG82" s="665"/>
      <c r="AH82" s="1468"/>
      <c r="AI82" s="671"/>
      <c r="AJ82" s="917"/>
      <c r="AL82" s="384"/>
      <c r="AM82" s="392">
        <f>IF(AE82="■",1,0)</f>
        <v>0</v>
      </c>
    </row>
    <row r="83" spans="1:39" s="332" customFormat="1" ht="30" customHeight="1" x14ac:dyDescent="0.3">
      <c r="A83" s="671"/>
      <c r="B83" s="347" t="s">
        <v>123</v>
      </c>
      <c r="C83" s="1452" t="s">
        <v>1379</v>
      </c>
      <c r="D83" s="1452"/>
      <c r="E83" s="1452"/>
      <c r="F83" s="1452"/>
      <c r="G83" s="1452"/>
      <c r="H83" s="1452"/>
      <c r="I83" s="1452"/>
      <c r="J83" s="1452"/>
      <c r="K83" s="1452"/>
      <c r="L83" s="1452"/>
      <c r="M83" s="1452"/>
      <c r="N83" s="1452"/>
      <c r="O83" s="1452"/>
      <c r="P83" s="1452"/>
      <c r="Q83" s="1452"/>
      <c r="R83" s="1452"/>
      <c r="S83" s="1452"/>
      <c r="T83" s="1452"/>
      <c r="U83" s="1452"/>
      <c r="V83" s="1452"/>
      <c r="W83" s="1452"/>
      <c r="X83" s="1452"/>
      <c r="Y83" s="1452"/>
      <c r="Z83" s="1452"/>
      <c r="AA83" s="1452"/>
      <c r="AB83" s="1452"/>
      <c r="AC83" s="1452"/>
      <c r="AD83" s="1452"/>
      <c r="AE83" s="373" t="str">
        <f>IF(AL88&gt;0,"■","□")</f>
        <v>□</v>
      </c>
      <c r="AF83" s="1453" t="s">
        <v>680</v>
      </c>
      <c r="AG83" s="1454"/>
      <c r="AH83" s="1468"/>
      <c r="AI83" s="671"/>
      <c r="AJ83" s="917"/>
      <c r="AL83" s="384"/>
      <c r="AM83" s="392">
        <f>IF(AE83="■",1,0)</f>
        <v>0</v>
      </c>
    </row>
    <row r="84" spans="1:39" s="332" customFormat="1" ht="30" customHeight="1" x14ac:dyDescent="0.3">
      <c r="A84" s="671"/>
      <c r="B84" s="348" t="s">
        <v>706</v>
      </c>
      <c r="C84" s="1457" t="s">
        <v>268</v>
      </c>
      <c r="D84" s="1457"/>
      <c r="E84" s="1457"/>
      <c r="F84" s="1457"/>
      <c r="G84" s="1457"/>
      <c r="H84" s="1457"/>
      <c r="I84" s="1457"/>
      <c r="J84" s="1457"/>
      <c r="K84" s="1457"/>
      <c r="L84" s="1457"/>
      <c r="M84" s="1457"/>
      <c r="N84" s="1457"/>
      <c r="O84" s="1457"/>
      <c r="P84" s="1457"/>
      <c r="Q84" s="1457"/>
      <c r="R84" s="1457"/>
      <c r="S84" s="1457"/>
      <c r="T84" s="1457"/>
      <c r="U84" s="1457"/>
      <c r="V84" s="1457"/>
      <c r="W84" s="1457"/>
      <c r="X84" s="1457"/>
      <c r="Y84" s="1457"/>
      <c r="Z84" s="1457"/>
      <c r="AA84" s="1458"/>
      <c r="AB84" s="369" t="s">
        <v>5</v>
      </c>
      <c r="AC84" s="1459" t="s">
        <v>680</v>
      </c>
      <c r="AD84" s="1460"/>
      <c r="AE84" s="1469"/>
      <c r="AF84" s="671"/>
      <c r="AG84" s="917"/>
      <c r="AH84" s="1468"/>
      <c r="AI84" s="671"/>
      <c r="AJ84" s="917"/>
      <c r="AL84" s="384">
        <f>IF(AB84="■",1,0)</f>
        <v>0</v>
      </c>
      <c r="AM84" s="392">
        <f>SUM(AM82:AM83)</f>
        <v>0</v>
      </c>
    </row>
    <row r="85" spans="1:39" s="332" customFormat="1" ht="40.15" customHeight="1" x14ac:dyDescent="0.3">
      <c r="A85" s="671"/>
      <c r="B85" s="349" t="s">
        <v>669</v>
      </c>
      <c r="C85" s="1461" t="s">
        <v>1510</v>
      </c>
      <c r="D85" s="1461"/>
      <c r="E85" s="1461"/>
      <c r="F85" s="1461"/>
      <c r="G85" s="1461"/>
      <c r="H85" s="1461"/>
      <c r="I85" s="1461"/>
      <c r="J85" s="1461"/>
      <c r="K85" s="1461"/>
      <c r="L85" s="1461"/>
      <c r="M85" s="1461"/>
      <c r="N85" s="1461"/>
      <c r="O85" s="1461"/>
      <c r="P85" s="1461"/>
      <c r="Q85" s="1461"/>
      <c r="R85" s="1461"/>
      <c r="S85" s="1461"/>
      <c r="T85" s="1461"/>
      <c r="U85" s="1461"/>
      <c r="V85" s="1461"/>
      <c r="W85" s="1461"/>
      <c r="X85" s="1461"/>
      <c r="Y85" s="1461"/>
      <c r="Z85" s="1461"/>
      <c r="AA85" s="1462"/>
      <c r="AB85" s="370" t="s">
        <v>5</v>
      </c>
      <c r="AC85" s="1459" t="s">
        <v>680</v>
      </c>
      <c r="AD85" s="1460"/>
      <c r="AE85" s="1468"/>
      <c r="AF85" s="671"/>
      <c r="AG85" s="917"/>
      <c r="AH85" s="1468"/>
      <c r="AI85" s="671"/>
      <c r="AJ85" s="917"/>
      <c r="AL85" s="384">
        <f>IF(AB85="■",1,0)</f>
        <v>0</v>
      </c>
      <c r="AM85" s="392"/>
    </row>
    <row r="86" spans="1:39" s="332" customFormat="1" ht="50.25" customHeight="1" x14ac:dyDescent="0.3">
      <c r="A86" s="671"/>
      <c r="B86" s="349" t="s">
        <v>707</v>
      </c>
      <c r="C86" s="1461" t="s">
        <v>1583</v>
      </c>
      <c r="D86" s="1461"/>
      <c r="E86" s="1461"/>
      <c r="F86" s="1461"/>
      <c r="G86" s="1461"/>
      <c r="H86" s="1461"/>
      <c r="I86" s="1461"/>
      <c r="J86" s="1461"/>
      <c r="K86" s="1461"/>
      <c r="L86" s="1461"/>
      <c r="M86" s="1461"/>
      <c r="N86" s="1461"/>
      <c r="O86" s="1461"/>
      <c r="P86" s="1461"/>
      <c r="Q86" s="1461"/>
      <c r="R86" s="1461"/>
      <c r="S86" s="1461"/>
      <c r="T86" s="1461"/>
      <c r="U86" s="1461"/>
      <c r="V86" s="1461"/>
      <c r="W86" s="1461"/>
      <c r="X86" s="1461"/>
      <c r="Y86" s="1461"/>
      <c r="Z86" s="1461"/>
      <c r="AA86" s="1462"/>
      <c r="AB86" s="370" t="s">
        <v>5</v>
      </c>
      <c r="AC86" s="1459" t="s">
        <v>680</v>
      </c>
      <c r="AD86" s="1460"/>
      <c r="AE86" s="1468"/>
      <c r="AF86" s="671"/>
      <c r="AG86" s="917"/>
      <c r="AH86" s="1468"/>
      <c r="AI86" s="671"/>
      <c r="AJ86" s="917"/>
      <c r="AL86" s="384">
        <f>IF(AB86="■",1,0)</f>
        <v>0</v>
      </c>
      <c r="AM86" s="392"/>
    </row>
    <row r="87" spans="1:39" s="332" customFormat="1" ht="51" customHeight="1" x14ac:dyDescent="0.3">
      <c r="A87" s="671"/>
      <c r="B87" s="350" t="s">
        <v>708</v>
      </c>
      <c r="C87" s="1463" t="s">
        <v>1511</v>
      </c>
      <c r="D87" s="1463"/>
      <c r="E87" s="1463"/>
      <c r="F87" s="1463"/>
      <c r="G87" s="1463"/>
      <c r="H87" s="1463"/>
      <c r="I87" s="1463"/>
      <c r="J87" s="1463"/>
      <c r="K87" s="1463"/>
      <c r="L87" s="1463"/>
      <c r="M87" s="1463"/>
      <c r="N87" s="1463"/>
      <c r="O87" s="1463"/>
      <c r="P87" s="1463"/>
      <c r="Q87" s="1463"/>
      <c r="R87" s="1463"/>
      <c r="S87" s="1463"/>
      <c r="T87" s="1463"/>
      <c r="U87" s="1463"/>
      <c r="V87" s="1463"/>
      <c r="W87" s="1463"/>
      <c r="X87" s="1463"/>
      <c r="Y87" s="1463"/>
      <c r="Z87" s="1463"/>
      <c r="AA87" s="1464"/>
      <c r="AB87" s="371" t="s">
        <v>5</v>
      </c>
      <c r="AC87" s="1465" t="s">
        <v>680</v>
      </c>
      <c r="AD87" s="1466"/>
      <c r="AE87" s="1243"/>
      <c r="AF87" s="1417"/>
      <c r="AG87" s="1244"/>
      <c r="AH87" s="1243"/>
      <c r="AI87" s="1417"/>
      <c r="AJ87" s="1244"/>
      <c r="AL87" s="384">
        <f>IF(AB87="■",1,0)</f>
        <v>0</v>
      </c>
      <c r="AM87" s="392"/>
    </row>
    <row r="88" spans="1:39" s="332" customFormat="1" ht="22.5" customHeight="1" x14ac:dyDescent="0.3">
      <c r="A88" s="1444"/>
      <c r="B88" s="637"/>
      <c r="C88" s="1467" t="s">
        <v>1593</v>
      </c>
      <c r="D88" s="631"/>
      <c r="E88" s="631"/>
      <c r="F88" s="631"/>
      <c r="G88" s="631"/>
      <c r="H88" s="631"/>
      <c r="I88" s="631"/>
      <c r="J88" s="631"/>
      <c r="K88" s="631"/>
      <c r="L88" s="631"/>
      <c r="M88" s="631"/>
      <c r="N88" s="631"/>
      <c r="O88" s="631"/>
      <c r="P88" s="631"/>
      <c r="Q88" s="631"/>
      <c r="R88" s="631"/>
      <c r="S88" s="631"/>
      <c r="T88" s="631"/>
      <c r="U88" s="631"/>
      <c r="V88" s="631"/>
      <c r="W88" s="631"/>
      <c r="X88" s="631"/>
      <c r="Y88" s="631"/>
      <c r="Z88" s="631"/>
      <c r="AA88" s="631"/>
      <c r="AB88" s="631"/>
      <c r="AC88" s="631"/>
      <c r="AD88" s="631"/>
      <c r="AE88" s="631"/>
      <c r="AF88" s="631"/>
      <c r="AG88" s="631"/>
      <c r="AH88" s="631"/>
      <c r="AI88" s="631"/>
      <c r="AJ88" s="631"/>
      <c r="AL88" s="384">
        <f>SUM(AL84:AL87)</f>
        <v>0</v>
      </c>
      <c r="AM88" s="392"/>
    </row>
    <row r="89" spans="1:39" s="332" customFormat="1" ht="23.25" customHeight="1" x14ac:dyDescent="0.3">
      <c r="A89" s="1424"/>
      <c r="B89" s="637"/>
      <c r="C89" s="637"/>
      <c r="D89" s="637"/>
      <c r="E89" s="637"/>
      <c r="F89" s="637"/>
      <c r="G89" s="637"/>
      <c r="H89" s="637"/>
      <c r="I89" s="637"/>
      <c r="J89" s="637"/>
      <c r="K89" s="637"/>
      <c r="L89" s="637"/>
      <c r="M89" s="637"/>
      <c r="N89" s="637"/>
      <c r="O89" s="637"/>
      <c r="P89" s="637"/>
      <c r="Q89" s="637"/>
      <c r="R89" s="637"/>
      <c r="S89" s="637"/>
      <c r="T89" s="637"/>
      <c r="U89" s="637"/>
      <c r="V89" s="637"/>
      <c r="W89" s="637"/>
      <c r="X89" s="637"/>
      <c r="Y89" s="637"/>
      <c r="Z89" s="637"/>
      <c r="AA89" s="637"/>
      <c r="AB89" s="637"/>
      <c r="AC89" s="637"/>
      <c r="AD89" s="637"/>
      <c r="AE89" s="637"/>
      <c r="AF89" s="637"/>
      <c r="AG89" s="637"/>
      <c r="AH89" s="637"/>
      <c r="AI89" s="637"/>
      <c r="AJ89" s="637"/>
      <c r="AL89" s="385"/>
      <c r="AM89" s="393"/>
    </row>
    <row r="90" spans="1:39" s="332" customFormat="1" ht="38.25" customHeight="1" x14ac:dyDescent="0.3">
      <c r="A90" s="1447"/>
      <c r="B90" s="1473" t="s">
        <v>396</v>
      </c>
      <c r="C90" s="1474"/>
      <c r="D90" s="1474"/>
      <c r="E90" s="1474"/>
      <c r="F90" s="1475" t="s">
        <v>1436</v>
      </c>
      <c r="G90" s="1475"/>
      <c r="H90" s="1475"/>
      <c r="I90" s="1475"/>
      <c r="J90" s="1475"/>
      <c r="K90" s="1475"/>
      <c r="L90" s="1475"/>
      <c r="M90" s="1475"/>
      <c r="N90" s="1475"/>
      <c r="O90" s="1475"/>
      <c r="P90" s="1475"/>
      <c r="Q90" s="1475"/>
      <c r="R90" s="1475"/>
      <c r="S90" s="1475"/>
      <c r="T90" s="1475"/>
      <c r="U90" s="1475"/>
      <c r="V90" s="1475"/>
      <c r="W90" s="1475"/>
      <c r="X90" s="1475"/>
      <c r="Y90" s="1475"/>
      <c r="Z90" s="1475"/>
      <c r="AA90" s="1475"/>
      <c r="AB90" s="1475"/>
      <c r="AC90" s="1475"/>
      <c r="AD90" s="1475"/>
      <c r="AE90" s="1475"/>
      <c r="AF90" s="1475"/>
      <c r="AG90" s="1475"/>
      <c r="AH90" s="1475"/>
      <c r="AI90" s="1475"/>
      <c r="AJ90" s="1476"/>
      <c r="AK90"/>
    </row>
    <row r="91" spans="1:39" s="332" customFormat="1" ht="24" customHeight="1" x14ac:dyDescent="0.3">
      <c r="A91" s="671"/>
      <c r="B91" s="351" t="s">
        <v>204</v>
      </c>
      <c r="C91" s="1477" t="s">
        <v>1437</v>
      </c>
      <c r="D91" s="1477"/>
      <c r="E91" s="1477"/>
      <c r="F91" s="1477"/>
      <c r="G91" s="1477"/>
      <c r="H91" s="1477"/>
      <c r="I91" s="1477"/>
      <c r="J91" s="1477"/>
      <c r="K91" s="1477"/>
      <c r="L91" s="1477"/>
      <c r="M91" s="1477"/>
      <c r="N91" s="1477"/>
      <c r="O91" s="1477"/>
      <c r="P91" s="1477"/>
      <c r="Q91" s="1477"/>
      <c r="R91" s="1477"/>
      <c r="S91" s="1477"/>
      <c r="T91" s="1477"/>
      <c r="U91" s="1477"/>
      <c r="V91" s="1477"/>
      <c r="W91" s="1477"/>
      <c r="X91" s="1477"/>
      <c r="Y91" s="1477"/>
      <c r="Z91" s="1477"/>
      <c r="AA91" s="1477"/>
      <c r="AB91" s="1477"/>
      <c r="AC91" s="1477"/>
      <c r="AD91" s="1477"/>
      <c r="AE91" s="1477"/>
      <c r="AF91" s="1477"/>
      <c r="AG91" s="1477"/>
      <c r="AH91" s="1477"/>
      <c r="AI91" s="1477"/>
      <c r="AJ91" s="1478"/>
      <c r="AK91" s="90"/>
    </row>
    <row r="92" spans="1:39" s="332" customFormat="1" ht="16.899999999999999" customHeight="1" x14ac:dyDescent="0.3">
      <c r="A92" s="671"/>
      <c r="B92" s="352"/>
      <c r="C92" s="356" t="s">
        <v>130</v>
      </c>
      <c r="D92" s="1455" t="s">
        <v>1169</v>
      </c>
      <c r="E92" s="1455"/>
      <c r="F92" s="1455"/>
      <c r="G92" s="1455"/>
      <c r="H92" s="1455"/>
      <c r="I92" s="1455"/>
      <c r="J92" s="1455"/>
      <c r="K92" s="1455"/>
      <c r="L92" s="1455"/>
      <c r="M92" s="1455"/>
      <c r="N92" s="1455"/>
      <c r="O92" s="1455"/>
      <c r="P92" s="1455"/>
      <c r="Q92" s="1455"/>
      <c r="R92" s="1455"/>
      <c r="S92" s="1455"/>
      <c r="T92" s="1455"/>
      <c r="U92" s="1455"/>
      <c r="V92" s="1455"/>
      <c r="W92" s="1455"/>
      <c r="X92" s="1455"/>
      <c r="Y92" s="1455"/>
      <c r="Z92" s="1455"/>
      <c r="AA92" s="1455"/>
      <c r="AB92" s="1455"/>
      <c r="AC92" s="1455"/>
      <c r="AD92" s="1455"/>
      <c r="AE92" s="1455"/>
      <c r="AF92" s="1455"/>
      <c r="AG92" s="1455"/>
      <c r="AH92" s="1455"/>
      <c r="AI92" s="1455"/>
      <c r="AJ92" s="1456"/>
      <c r="AK92" s="90"/>
    </row>
    <row r="93" spans="1:39" s="332" customFormat="1" ht="24" customHeight="1" x14ac:dyDescent="0.3">
      <c r="A93" s="671"/>
      <c r="B93" s="351" t="s">
        <v>206</v>
      </c>
      <c r="C93" s="1477" t="s">
        <v>311</v>
      </c>
      <c r="D93" s="1477"/>
      <c r="E93" s="1477"/>
      <c r="F93" s="1477"/>
      <c r="G93" s="1477"/>
      <c r="H93" s="1477"/>
      <c r="I93" s="1477"/>
      <c r="J93" s="1477"/>
      <c r="K93" s="1477"/>
      <c r="L93" s="1477"/>
      <c r="M93" s="1477"/>
      <c r="N93" s="1477"/>
      <c r="O93" s="1477"/>
      <c r="P93" s="1477"/>
      <c r="Q93" s="1477"/>
      <c r="R93" s="1477"/>
      <c r="S93" s="1477"/>
      <c r="T93" s="1477"/>
      <c r="U93" s="1477"/>
      <c r="V93" s="1477"/>
      <c r="W93" s="1477"/>
      <c r="X93" s="1477"/>
      <c r="Y93" s="1477"/>
      <c r="Z93" s="1477"/>
      <c r="AA93" s="1477"/>
      <c r="AB93" s="1477"/>
      <c r="AC93" s="1477"/>
      <c r="AD93" s="1477"/>
      <c r="AE93" s="1477"/>
      <c r="AF93" s="1477"/>
      <c r="AG93" s="1477"/>
      <c r="AH93" s="1477"/>
      <c r="AI93" s="1477"/>
      <c r="AJ93" s="1478"/>
      <c r="AK93" s="90"/>
    </row>
    <row r="94" spans="1:39" s="332" customFormat="1" ht="16.5" x14ac:dyDescent="0.3">
      <c r="A94" s="671"/>
      <c r="B94" s="352"/>
      <c r="C94" s="356" t="s">
        <v>130</v>
      </c>
      <c r="D94" s="1455" t="s">
        <v>1410</v>
      </c>
      <c r="E94" s="1455"/>
      <c r="F94" s="1455"/>
      <c r="G94" s="1455"/>
      <c r="H94" s="1455"/>
      <c r="I94" s="1455"/>
      <c r="J94" s="1455"/>
      <c r="K94" s="1455"/>
      <c r="L94" s="1455"/>
      <c r="M94" s="1455"/>
      <c r="N94" s="1455"/>
      <c r="O94" s="1455"/>
      <c r="P94" s="1455"/>
      <c r="Q94" s="1455"/>
      <c r="R94" s="1455"/>
      <c r="S94" s="1455"/>
      <c r="T94" s="1455"/>
      <c r="U94" s="1455"/>
      <c r="V94" s="1455"/>
      <c r="W94" s="1455"/>
      <c r="X94" s="1455"/>
      <c r="Y94" s="1455"/>
      <c r="Z94" s="1455"/>
      <c r="AA94" s="1455"/>
      <c r="AB94" s="1455"/>
      <c r="AC94" s="1455"/>
      <c r="AD94" s="1455"/>
      <c r="AE94" s="1455"/>
      <c r="AF94" s="1455"/>
      <c r="AG94" s="1455"/>
      <c r="AH94" s="1455"/>
      <c r="AI94" s="1455"/>
      <c r="AJ94" s="1456"/>
      <c r="AK94" s="90"/>
    </row>
    <row r="95" spans="1:39" s="332" customFormat="1" ht="24" customHeight="1" x14ac:dyDescent="0.3">
      <c r="A95" s="671"/>
      <c r="B95" s="351" t="s">
        <v>101</v>
      </c>
      <c r="C95" s="1477" t="s">
        <v>745</v>
      </c>
      <c r="D95" s="1477"/>
      <c r="E95" s="1477"/>
      <c r="F95" s="1477"/>
      <c r="G95" s="1477"/>
      <c r="H95" s="1477"/>
      <c r="I95" s="1477"/>
      <c r="J95" s="1477"/>
      <c r="K95" s="1477"/>
      <c r="L95" s="1477"/>
      <c r="M95" s="1477"/>
      <c r="N95" s="1477"/>
      <c r="O95" s="1477"/>
      <c r="P95" s="1477"/>
      <c r="Q95" s="1477"/>
      <c r="R95" s="1477"/>
      <c r="S95" s="1477"/>
      <c r="T95" s="1477"/>
      <c r="U95" s="1477"/>
      <c r="V95" s="1477"/>
      <c r="W95" s="1477"/>
      <c r="X95" s="1477"/>
      <c r="Y95" s="1477"/>
      <c r="Z95" s="1477"/>
      <c r="AA95" s="1477"/>
      <c r="AB95" s="1477"/>
      <c r="AC95" s="1477"/>
      <c r="AD95" s="1477"/>
      <c r="AE95" s="1477"/>
      <c r="AF95" s="1477"/>
      <c r="AG95" s="1477"/>
      <c r="AH95" s="1477"/>
      <c r="AI95" s="1477"/>
      <c r="AJ95" s="1478"/>
      <c r="AK95" s="90"/>
    </row>
    <row r="96" spans="1:39" s="332" customFormat="1" ht="30.7" customHeight="1" x14ac:dyDescent="0.3">
      <c r="A96" s="671"/>
      <c r="B96" s="352"/>
      <c r="C96" s="356" t="s">
        <v>629</v>
      </c>
      <c r="D96" s="1455" t="s">
        <v>1415</v>
      </c>
      <c r="E96" s="1455"/>
      <c r="F96" s="1455"/>
      <c r="G96" s="1455"/>
      <c r="H96" s="1455"/>
      <c r="I96" s="1455"/>
      <c r="J96" s="1455"/>
      <c r="K96" s="1455"/>
      <c r="L96" s="1455"/>
      <c r="M96" s="1455"/>
      <c r="N96" s="1455"/>
      <c r="O96" s="1455"/>
      <c r="P96" s="1455"/>
      <c r="Q96" s="1455"/>
      <c r="R96" s="1455"/>
      <c r="S96" s="1455"/>
      <c r="T96" s="1455"/>
      <c r="U96" s="1455"/>
      <c r="V96" s="1455"/>
      <c r="W96" s="1455"/>
      <c r="X96" s="1455"/>
      <c r="Y96" s="1455"/>
      <c r="Z96" s="1455"/>
      <c r="AA96" s="1455"/>
      <c r="AB96" s="1455"/>
      <c r="AC96" s="1455"/>
      <c r="AD96" s="1455"/>
      <c r="AE96" s="1455"/>
      <c r="AF96" s="1455"/>
      <c r="AG96" s="1455"/>
      <c r="AH96" s="1455"/>
      <c r="AI96" s="1455"/>
      <c r="AJ96" s="1456"/>
      <c r="AK96" s="90"/>
    </row>
    <row r="97" spans="1:38" s="332" customFormat="1" ht="24" customHeight="1" x14ac:dyDescent="0.3">
      <c r="A97" s="671"/>
      <c r="B97" s="351" t="s">
        <v>211</v>
      </c>
      <c r="C97" s="1477" t="s">
        <v>1438</v>
      </c>
      <c r="D97" s="1477"/>
      <c r="E97" s="1477"/>
      <c r="F97" s="1477"/>
      <c r="G97" s="1477"/>
      <c r="H97" s="1477"/>
      <c r="I97" s="1477"/>
      <c r="J97" s="1477"/>
      <c r="K97" s="1477"/>
      <c r="L97" s="1477"/>
      <c r="M97" s="1477"/>
      <c r="N97" s="1477"/>
      <c r="O97" s="1477"/>
      <c r="P97" s="1477"/>
      <c r="Q97" s="1477"/>
      <c r="R97" s="1477"/>
      <c r="S97" s="1477"/>
      <c r="T97" s="1477"/>
      <c r="U97" s="1477"/>
      <c r="V97" s="1477"/>
      <c r="W97" s="1477"/>
      <c r="X97" s="1477"/>
      <c r="Y97" s="1477"/>
      <c r="Z97" s="1477"/>
      <c r="AA97" s="1477"/>
      <c r="AB97" s="1477"/>
      <c r="AC97" s="1477"/>
      <c r="AD97" s="1477"/>
      <c r="AE97" s="1477"/>
      <c r="AF97" s="1477"/>
      <c r="AG97" s="1477"/>
      <c r="AH97" s="1477"/>
      <c r="AI97" s="1477"/>
      <c r="AJ97" s="1478"/>
      <c r="AL97" s="386"/>
    </row>
    <row r="98" spans="1:38" s="332" customFormat="1" ht="16.149999999999999" customHeight="1" x14ac:dyDescent="0.3">
      <c r="A98" s="671"/>
      <c r="B98" s="352"/>
      <c r="C98" s="356" t="s">
        <v>130</v>
      </c>
      <c r="D98" s="1455" t="s">
        <v>985</v>
      </c>
      <c r="E98" s="1455"/>
      <c r="F98" s="1455"/>
      <c r="G98" s="1455"/>
      <c r="H98" s="1455"/>
      <c r="I98" s="1455"/>
      <c r="J98" s="1455"/>
      <c r="K98" s="1455"/>
      <c r="L98" s="1455"/>
      <c r="M98" s="1455"/>
      <c r="N98" s="1455"/>
      <c r="O98" s="1455"/>
      <c r="P98" s="1455"/>
      <c r="Q98" s="1455"/>
      <c r="R98" s="1455"/>
      <c r="S98" s="1455"/>
      <c r="T98" s="1455"/>
      <c r="U98" s="1455"/>
      <c r="V98" s="1455"/>
      <c r="W98" s="1455"/>
      <c r="X98" s="1455"/>
      <c r="Y98" s="1455"/>
      <c r="Z98" s="1455"/>
      <c r="AA98" s="1455"/>
      <c r="AB98" s="1455"/>
      <c r="AC98" s="1455"/>
      <c r="AD98" s="1455"/>
      <c r="AE98" s="1455"/>
      <c r="AF98" s="1455"/>
      <c r="AG98" s="1455"/>
      <c r="AH98" s="1455"/>
      <c r="AI98" s="1455"/>
      <c r="AJ98" s="1456"/>
    </row>
    <row r="99" spans="1:38" s="332" customFormat="1" ht="24" customHeight="1" x14ac:dyDescent="0.3">
      <c r="A99" s="671"/>
      <c r="B99" s="351" t="s">
        <v>213</v>
      </c>
      <c r="C99" s="1477" t="s">
        <v>1439</v>
      </c>
      <c r="D99" s="1477"/>
      <c r="E99" s="1477"/>
      <c r="F99" s="1477"/>
      <c r="G99" s="1477"/>
      <c r="H99" s="1477"/>
      <c r="I99" s="1477"/>
      <c r="J99" s="1477"/>
      <c r="K99" s="1477"/>
      <c r="L99" s="1477"/>
      <c r="M99" s="1477"/>
      <c r="N99" s="1477"/>
      <c r="O99" s="1477"/>
      <c r="P99" s="1477"/>
      <c r="Q99" s="1477"/>
      <c r="R99" s="1477"/>
      <c r="S99" s="1477"/>
      <c r="T99" s="1477"/>
      <c r="U99" s="1477"/>
      <c r="V99" s="1477"/>
      <c r="W99" s="1477"/>
      <c r="X99" s="1477"/>
      <c r="Y99" s="1477"/>
      <c r="Z99" s="1477"/>
      <c r="AA99" s="1477"/>
      <c r="AB99" s="1477"/>
      <c r="AC99" s="1477"/>
      <c r="AD99" s="1477"/>
      <c r="AE99" s="1477"/>
      <c r="AF99" s="1477"/>
      <c r="AG99" s="1477"/>
      <c r="AH99" s="1477"/>
      <c r="AI99" s="1477"/>
      <c r="AJ99" s="1478"/>
    </row>
    <row r="100" spans="1:38" s="332" customFormat="1" ht="30" customHeight="1" x14ac:dyDescent="0.3">
      <c r="A100" s="671"/>
      <c r="B100" s="353"/>
      <c r="C100" s="357" t="s">
        <v>629</v>
      </c>
      <c r="D100" s="1455" t="s">
        <v>1412</v>
      </c>
      <c r="E100" s="1455"/>
      <c r="F100" s="1455"/>
      <c r="G100" s="1455"/>
      <c r="H100" s="1455"/>
      <c r="I100" s="1455"/>
      <c r="J100" s="1455"/>
      <c r="K100" s="1455"/>
      <c r="L100" s="1455"/>
      <c r="M100" s="1455"/>
      <c r="N100" s="1455"/>
      <c r="O100" s="1455"/>
      <c r="P100" s="1455"/>
      <c r="Q100" s="1455"/>
      <c r="R100" s="1455"/>
      <c r="S100" s="1455"/>
      <c r="T100" s="1455"/>
      <c r="U100" s="1455"/>
      <c r="V100" s="1455"/>
      <c r="W100" s="1455"/>
      <c r="X100" s="1455"/>
      <c r="Y100" s="1455"/>
      <c r="Z100" s="1455"/>
      <c r="AA100" s="1455"/>
      <c r="AB100" s="1455"/>
      <c r="AC100" s="1455"/>
      <c r="AD100" s="1455"/>
      <c r="AE100" s="1455"/>
      <c r="AF100" s="1455"/>
      <c r="AG100" s="1455"/>
      <c r="AH100" s="1455"/>
      <c r="AI100" s="1455"/>
      <c r="AJ100" s="1456"/>
    </row>
    <row r="101" spans="1:38" s="332" customFormat="1" ht="24" customHeight="1" x14ac:dyDescent="0.3">
      <c r="A101" s="671"/>
      <c r="B101" s="351" t="s">
        <v>120</v>
      </c>
      <c r="C101" s="1479" t="s">
        <v>1440</v>
      </c>
      <c r="D101" s="1044"/>
      <c r="E101" s="1044"/>
      <c r="F101" s="1044"/>
      <c r="G101" s="1044"/>
      <c r="H101" s="1044"/>
      <c r="I101" s="1044"/>
      <c r="J101" s="1044"/>
      <c r="K101" s="1044"/>
      <c r="L101" s="1044"/>
      <c r="M101" s="1044"/>
      <c r="N101" s="1044"/>
      <c r="O101" s="1044"/>
      <c r="P101" s="1044"/>
      <c r="Q101" s="1044"/>
      <c r="R101" s="1044"/>
      <c r="S101" s="1044"/>
      <c r="T101" s="1044"/>
      <c r="U101" s="1044"/>
      <c r="V101" s="1044"/>
      <c r="W101" s="1044"/>
      <c r="X101" s="1044"/>
      <c r="Y101" s="1044"/>
      <c r="Z101" s="1044"/>
      <c r="AA101" s="1044"/>
      <c r="AB101" s="1044"/>
      <c r="AC101" s="1044"/>
      <c r="AD101" s="1044"/>
      <c r="AE101" s="1044"/>
      <c r="AF101" s="1044"/>
      <c r="AG101" s="1044"/>
      <c r="AH101" s="1044"/>
      <c r="AI101" s="1044"/>
      <c r="AJ101" s="1480"/>
    </row>
    <row r="102" spans="1:38" s="332" customFormat="1" ht="45" customHeight="1" x14ac:dyDescent="0.3">
      <c r="A102" s="671"/>
      <c r="B102" s="354"/>
      <c r="C102" s="358" t="s">
        <v>663</v>
      </c>
      <c r="D102" s="1481" t="s">
        <v>1411</v>
      </c>
      <c r="E102" s="1481"/>
      <c r="F102" s="1481"/>
      <c r="G102" s="1481"/>
      <c r="H102" s="1481"/>
      <c r="I102" s="1481"/>
      <c r="J102" s="1481"/>
      <c r="K102" s="1481"/>
      <c r="L102" s="1481"/>
      <c r="M102" s="1481"/>
      <c r="N102" s="1481"/>
      <c r="O102" s="1481"/>
      <c r="P102" s="1481"/>
      <c r="Q102" s="1481"/>
      <c r="R102" s="1481"/>
      <c r="S102" s="1481"/>
      <c r="T102" s="1481"/>
      <c r="U102" s="1481"/>
      <c r="V102" s="1481"/>
      <c r="W102" s="1481"/>
      <c r="X102" s="1481"/>
      <c r="Y102" s="1481"/>
      <c r="Z102" s="1481"/>
      <c r="AA102" s="1481"/>
      <c r="AB102" s="1481"/>
      <c r="AC102" s="1481"/>
      <c r="AD102" s="1481"/>
      <c r="AE102" s="1481"/>
      <c r="AF102" s="1481"/>
      <c r="AG102" s="1481"/>
      <c r="AH102" s="1481"/>
      <c r="AI102" s="1481"/>
      <c r="AJ102" s="1482"/>
      <c r="AK102"/>
    </row>
    <row r="103" spans="1:38" s="332" customFormat="1" ht="12" customHeight="1" x14ac:dyDescent="0.3">
      <c r="A103" s="671"/>
      <c r="B103" s="671"/>
      <c r="C103" s="671"/>
      <c r="D103" s="671"/>
      <c r="E103" s="671"/>
      <c r="F103" s="671"/>
      <c r="G103" s="671"/>
      <c r="H103" s="671"/>
      <c r="I103" s="671"/>
      <c r="J103" s="671"/>
      <c r="K103" s="671"/>
      <c r="L103" s="671"/>
      <c r="M103" s="671"/>
      <c r="N103" s="671"/>
      <c r="O103" s="671"/>
      <c r="P103" s="671"/>
      <c r="Q103" s="671"/>
      <c r="R103" s="671"/>
      <c r="S103" s="671"/>
      <c r="T103" s="671"/>
      <c r="U103" s="671"/>
      <c r="V103" s="671"/>
      <c r="W103" s="671"/>
      <c r="X103" s="671"/>
      <c r="Y103" s="671"/>
      <c r="Z103" s="671"/>
      <c r="AA103" s="671"/>
      <c r="AB103" s="671"/>
      <c r="AC103" s="671"/>
      <c r="AD103" s="671"/>
      <c r="AE103" s="671"/>
      <c r="AF103" s="671"/>
      <c r="AG103" s="671"/>
      <c r="AH103" s="671"/>
      <c r="AI103" s="671"/>
      <c r="AJ103" s="671"/>
    </row>
  </sheetData>
  <mergeCells count="166">
    <mergeCell ref="A103:AJ103"/>
    <mergeCell ref="C97:AJ97"/>
    <mergeCell ref="D98:AJ98"/>
    <mergeCell ref="C99:AJ99"/>
    <mergeCell ref="D100:AJ100"/>
    <mergeCell ref="C101:AJ101"/>
    <mergeCell ref="D102:AJ102"/>
    <mergeCell ref="A4:A5"/>
    <mergeCell ref="AJ14:AJ19"/>
    <mergeCell ref="B38:C42"/>
    <mergeCell ref="D38:H39"/>
    <mergeCell ref="D41:H42"/>
    <mergeCell ref="B46:C48"/>
    <mergeCell ref="A52:B56"/>
    <mergeCell ref="C54:E56"/>
    <mergeCell ref="AB54:AE57"/>
    <mergeCell ref="A60:A65"/>
    <mergeCell ref="B60:AG61"/>
    <mergeCell ref="AH60:AJ61"/>
    <mergeCell ref="A69:A74"/>
    <mergeCell ref="B70:AG71"/>
    <mergeCell ref="AH70:AJ71"/>
    <mergeCell ref="AH73:AJ74"/>
    <mergeCell ref="B79:AG80"/>
    <mergeCell ref="D96:AJ96"/>
    <mergeCell ref="A90:A102"/>
    <mergeCell ref="C84:AA84"/>
    <mergeCell ref="AC84:AD84"/>
    <mergeCell ref="C85:AA85"/>
    <mergeCell ref="AC85:AD85"/>
    <mergeCell ref="C86:AA86"/>
    <mergeCell ref="AC86:AD86"/>
    <mergeCell ref="C87:AA87"/>
    <mergeCell ref="AC87:AD87"/>
    <mergeCell ref="A88:B88"/>
    <mergeCell ref="C88:AJ88"/>
    <mergeCell ref="AH82:AJ87"/>
    <mergeCell ref="AE84:AG87"/>
    <mergeCell ref="A78:A87"/>
    <mergeCell ref="AH79:AJ80"/>
    <mergeCell ref="A89:AJ89"/>
    <mergeCell ref="B90:E90"/>
    <mergeCell ref="F90:AJ90"/>
    <mergeCell ref="C91:AJ91"/>
    <mergeCell ref="D92:AJ92"/>
    <mergeCell ref="C93:AJ93"/>
    <mergeCell ref="D94:AJ94"/>
    <mergeCell ref="C95:AJ95"/>
    <mergeCell ref="A76:AJ76"/>
    <mergeCell ref="B77:AJ77"/>
    <mergeCell ref="B78:AJ78"/>
    <mergeCell ref="B81:AG81"/>
    <mergeCell ref="AI81:AJ81"/>
    <mergeCell ref="C82:AD82"/>
    <mergeCell ref="AF82:AG82"/>
    <mergeCell ref="C83:AD83"/>
    <mergeCell ref="AF83:AG83"/>
    <mergeCell ref="B68:AJ68"/>
    <mergeCell ref="B69:AJ69"/>
    <mergeCell ref="B72:AG72"/>
    <mergeCell ref="AI72:AJ72"/>
    <mergeCell ref="C73:AD73"/>
    <mergeCell ref="AF73:AG73"/>
    <mergeCell ref="C74:AD74"/>
    <mergeCell ref="AF74:AG74"/>
    <mergeCell ref="A75:B75"/>
    <mergeCell ref="C75:AJ75"/>
    <mergeCell ref="C63:AG63"/>
    <mergeCell ref="AI63:AJ63"/>
    <mergeCell ref="C64:AG64"/>
    <mergeCell ref="AI64:AJ64"/>
    <mergeCell ref="C65:AG65"/>
    <mergeCell ref="AI65:AJ65"/>
    <mergeCell ref="A66:B66"/>
    <mergeCell ref="C66:AJ66"/>
    <mergeCell ref="A67:AJ67"/>
    <mergeCell ref="G56:P56"/>
    <mergeCell ref="R56:V56"/>
    <mergeCell ref="W56:Z56"/>
    <mergeCell ref="R57:V57"/>
    <mergeCell ref="W57:Z57"/>
    <mergeCell ref="B58:AJ58"/>
    <mergeCell ref="C59:D59"/>
    <mergeCell ref="E59:AF59"/>
    <mergeCell ref="C62:AG62"/>
    <mergeCell ref="AI62:AJ62"/>
    <mergeCell ref="A50:AJ50"/>
    <mergeCell ref="A51:AJ51"/>
    <mergeCell ref="C52:AJ52"/>
    <mergeCell ref="D53:AI53"/>
    <mergeCell ref="G54:P54"/>
    <mergeCell ref="R54:V54"/>
    <mergeCell ref="W54:Z54"/>
    <mergeCell ref="G55:P55"/>
    <mergeCell ref="R55:V55"/>
    <mergeCell ref="W55:Z55"/>
    <mergeCell ref="B43:C43"/>
    <mergeCell ref="D43:H43"/>
    <mergeCell ref="I43:AJ43"/>
    <mergeCell ref="A44:AJ44"/>
    <mergeCell ref="B45:AJ45"/>
    <mergeCell ref="D46:AJ46"/>
    <mergeCell ref="E47:AJ47"/>
    <mergeCell ref="E48:AJ48"/>
    <mergeCell ref="B49:AJ49"/>
    <mergeCell ref="A23:A43"/>
    <mergeCell ref="B24:C37"/>
    <mergeCell ref="D25:H37"/>
    <mergeCell ref="I34:AJ34"/>
    <mergeCell ref="J35:AI35"/>
    <mergeCell ref="I36:AJ36"/>
    <mergeCell ref="I38:AJ38"/>
    <mergeCell ref="I39:AJ39"/>
    <mergeCell ref="D40:H40"/>
    <mergeCell ref="I40:AJ40"/>
    <mergeCell ref="I41:AJ41"/>
    <mergeCell ref="K42:AJ42"/>
    <mergeCell ref="J26:AJ26"/>
    <mergeCell ref="J27:AJ27"/>
    <mergeCell ref="J28:AJ28"/>
    <mergeCell ref="J29:AJ29"/>
    <mergeCell ref="I30:N30"/>
    <mergeCell ref="O30:AJ30"/>
    <mergeCell ref="I31:AJ31"/>
    <mergeCell ref="I32:AJ32"/>
    <mergeCell ref="I33:AJ33"/>
    <mergeCell ref="A20:AJ20"/>
    <mergeCell ref="B21:AJ21"/>
    <mergeCell ref="B22:AJ22"/>
    <mergeCell ref="B23:C23"/>
    <mergeCell ref="D23:H23"/>
    <mergeCell ref="I23:AJ23"/>
    <mergeCell ref="D24:H24"/>
    <mergeCell ref="I24:AJ24"/>
    <mergeCell ref="I25:N25"/>
    <mergeCell ref="O25:AJ25"/>
    <mergeCell ref="A9:AJ9"/>
    <mergeCell ref="B10:AJ10"/>
    <mergeCell ref="B11:AJ11"/>
    <mergeCell ref="C12:F12"/>
    <mergeCell ref="G12:AJ12"/>
    <mergeCell ref="H13:J13"/>
    <mergeCell ref="K13:AJ13"/>
    <mergeCell ref="H14:K14"/>
    <mergeCell ref="L14:AI14"/>
    <mergeCell ref="A12:B19"/>
    <mergeCell ref="C13:G19"/>
    <mergeCell ref="H15:J15"/>
    <mergeCell ref="K15:AI15"/>
    <mergeCell ref="H16:K16"/>
    <mergeCell ref="L16:AI16"/>
    <mergeCell ref="H17:J17"/>
    <mergeCell ref="K17:AI17"/>
    <mergeCell ref="H18:K18"/>
    <mergeCell ref="L18:AI18"/>
    <mergeCell ref="H19:J19"/>
    <mergeCell ref="K19:AI19"/>
    <mergeCell ref="B1:Z1"/>
    <mergeCell ref="AA1:AJ1"/>
    <mergeCell ref="A2:AJ2"/>
    <mergeCell ref="B3:AJ3"/>
    <mergeCell ref="B4:AJ4"/>
    <mergeCell ref="B5:AJ5"/>
    <mergeCell ref="A6:AJ6"/>
    <mergeCell ref="B7:AJ7"/>
    <mergeCell ref="B8:AJ8"/>
  </mergeCells>
  <phoneticPr fontId="20"/>
  <dataValidations count="1">
    <dataValidation type="list" allowBlank="1" showInputMessage="1" showErrorMessage="1" sqref="AH62:AH65 AH72 AE73:AE74 AH81 AE82:AE83 AB84:AB87 AA54:AA57" xr:uid="{00000000-0002-0000-0100-000000000000}">
      <formula1>$AL$2:$AL$3</formula1>
    </dataValidation>
  </dataValidations>
  <pageMargins left="0.59055118110236227" right="0.39370078740157483" top="0.59055118110236227" bottom="0.39370078740157483" header="0.31496062992125984" footer="0.31496062992125984"/>
  <pageSetup paperSize="9" scale="53" orientation="portrait" r:id="rId1"/>
  <rowBreaks count="1" manualBreakCount="1">
    <brk id="48"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14"/>
  <sheetViews>
    <sheetView view="pageBreakPreview" zoomScale="75" zoomScaleNormal="75" zoomScaleSheetLayoutView="75" workbookViewId="0">
      <selection sqref="A1:AI1"/>
    </sheetView>
  </sheetViews>
  <sheetFormatPr defaultColWidth="10" defaultRowHeight="14.1" x14ac:dyDescent="0.3"/>
  <cols>
    <col min="1" max="2" width="4.47265625" style="394" customWidth="1"/>
    <col min="3" max="48" width="4.47265625" style="395" customWidth="1"/>
    <col min="49" max="49" width="9" style="395" customWidth="1"/>
    <col min="50" max="50" width="7.47265625" style="395" customWidth="1"/>
    <col min="51" max="51" width="6.3671875" style="395" customWidth="1"/>
    <col min="52" max="52" width="7.62890625" style="395" customWidth="1"/>
    <col min="53" max="59" width="10" style="395"/>
    <col min="60" max="60" width="5.1015625" style="395" customWidth="1"/>
    <col min="61" max="61" width="4.89453125" style="395" customWidth="1"/>
    <col min="62" max="70" width="5.1015625" style="395" customWidth="1"/>
    <col min="71" max="16384" width="10" style="395"/>
  </cols>
  <sheetData>
    <row r="1" spans="1:58" ht="31.15" customHeight="1" x14ac:dyDescent="0.3">
      <c r="A1" s="1506" t="s">
        <v>398</v>
      </c>
      <c r="B1" s="969"/>
      <c r="C1" s="969"/>
      <c r="D1" s="1507"/>
      <c r="E1" s="969"/>
      <c r="F1" s="1507"/>
      <c r="G1" s="1507"/>
      <c r="H1" s="1507"/>
      <c r="I1" s="1507"/>
      <c r="J1" s="1507"/>
      <c r="K1" s="1507"/>
      <c r="L1" s="1507"/>
      <c r="M1" s="1507"/>
      <c r="N1" s="1507"/>
      <c r="O1" s="1507"/>
      <c r="P1" s="1507"/>
      <c r="Q1" s="969"/>
      <c r="R1" s="969"/>
      <c r="S1" s="969"/>
      <c r="T1" s="1507"/>
      <c r="U1" s="969"/>
      <c r="V1" s="1507"/>
      <c r="W1" s="1507"/>
      <c r="X1" s="969"/>
      <c r="Y1" s="1507"/>
      <c r="Z1" s="969"/>
      <c r="AA1" s="1507"/>
      <c r="AB1" s="1507"/>
      <c r="AC1" s="1507"/>
      <c r="AD1" s="1507"/>
      <c r="AE1" s="1507"/>
      <c r="AF1" s="969"/>
      <c r="AG1" s="969"/>
      <c r="AH1" s="969"/>
      <c r="AI1" s="969"/>
      <c r="AJ1" s="1508" t="str">
        <f>'改1－2様式'!E1</f>
        <v>Ver.20260202</v>
      </c>
      <c r="AK1" s="1508"/>
      <c r="AL1" s="1508"/>
      <c r="AM1" s="1508"/>
      <c r="AN1" s="1508"/>
      <c r="AO1" s="1508"/>
      <c r="AP1" s="1508"/>
      <c r="AQ1" s="1508"/>
      <c r="AR1" s="1508"/>
      <c r="AS1" s="1508"/>
      <c r="AT1" s="1508"/>
      <c r="AU1" s="1508"/>
      <c r="AV1" s="1508"/>
      <c r="AW1" s="5"/>
    </row>
    <row r="2" spans="1:58" ht="18" customHeight="1" x14ac:dyDescent="0.3">
      <c r="A2" s="1507"/>
      <c r="B2" s="1507"/>
      <c r="C2" s="1507"/>
      <c r="D2" s="1507"/>
      <c r="E2" s="1507"/>
      <c r="F2" s="1507"/>
      <c r="G2" s="1507"/>
      <c r="H2" s="1507"/>
      <c r="I2" s="1507"/>
      <c r="J2" s="1507"/>
      <c r="K2" s="1507"/>
      <c r="L2" s="1507"/>
      <c r="M2" s="1507"/>
      <c r="N2" s="1507"/>
      <c r="O2" s="1507"/>
      <c r="P2" s="1507"/>
      <c r="Q2" s="1507"/>
      <c r="R2" s="1507"/>
      <c r="S2" s="1507"/>
      <c r="T2" s="1507"/>
      <c r="U2" s="1507"/>
      <c r="V2" s="1507"/>
      <c r="W2" s="1507"/>
      <c r="X2" s="1507"/>
      <c r="Y2" s="1507"/>
      <c r="Z2" s="1507"/>
      <c r="AA2" s="1507"/>
      <c r="AB2" s="1507"/>
      <c r="AC2" s="1507"/>
      <c r="AD2" s="1507"/>
      <c r="AE2" s="1507"/>
      <c r="AF2" s="1507"/>
      <c r="AG2" s="1507"/>
      <c r="AH2" s="1507"/>
      <c r="AI2" s="1507"/>
      <c r="AJ2" s="1507"/>
      <c r="AK2" s="1507"/>
      <c r="AL2" s="1507"/>
      <c r="AM2" s="1507"/>
      <c r="AN2" s="1507"/>
      <c r="AO2" s="1507"/>
      <c r="AP2" s="1507"/>
      <c r="AQ2" s="1507"/>
      <c r="AR2" s="1507"/>
      <c r="AS2" s="1507"/>
      <c r="AT2" s="1507"/>
      <c r="AU2" s="1507"/>
      <c r="AV2" s="1507"/>
      <c r="AW2" s="5"/>
    </row>
    <row r="3" spans="1:58" ht="18" customHeight="1" x14ac:dyDescent="0.3">
      <c r="A3" s="984" t="s">
        <v>1587</v>
      </c>
      <c r="B3" s="984"/>
      <c r="C3" s="984"/>
      <c r="D3" s="984"/>
      <c r="E3" s="984"/>
      <c r="F3" s="984"/>
      <c r="G3" s="984"/>
      <c r="H3" s="984"/>
      <c r="I3" s="984"/>
      <c r="J3" s="984"/>
      <c r="K3" s="984"/>
      <c r="L3" s="984"/>
      <c r="M3" s="984"/>
      <c r="N3" s="984"/>
      <c r="O3" s="984"/>
      <c r="P3" s="984"/>
      <c r="Q3" s="984"/>
      <c r="R3" s="984"/>
      <c r="S3" s="984"/>
      <c r="T3" s="984"/>
      <c r="U3" s="984"/>
      <c r="V3" s="984"/>
      <c r="W3" s="984"/>
      <c r="X3" s="984"/>
      <c r="Y3" s="984"/>
      <c r="Z3" s="984"/>
      <c r="AA3" s="984"/>
      <c r="AB3" s="984"/>
      <c r="AC3" s="984"/>
      <c r="AD3" s="984"/>
      <c r="AE3" s="984"/>
      <c r="AF3" s="984"/>
      <c r="AG3" s="984"/>
      <c r="AH3" s="984"/>
      <c r="AI3" s="984"/>
      <c r="AJ3" s="984"/>
      <c r="AK3" s="984"/>
      <c r="AL3" s="984"/>
      <c r="AM3" s="984"/>
      <c r="AN3" s="984"/>
      <c r="AO3" s="984"/>
      <c r="AP3" s="984"/>
      <c r="AQ3" s="984"/>
      <c r="AR3" s="984"/>
      <c r="AS3" s="984"/>
      <c r="AT3" s="984"/>
      <c r="AU3" s="984"/>
      <c r="AV3" s="984"/>
    </row>
    <row r="4" spans="1:58" ht="18" customHeight="1" thickBot="1" x14ac:dyDescent="0.35">
      <c r="A4" s="1509" t="s">
        <v>1568</v>
      </c>
      <c r="B4" s="1343"/>
      <c r="C4" s="1343"/>
      <c r="D4" s="1509"/>
      <c r="E4" s="1343"/>
      <c r="F4" s="1509"/>
      <c r="G4" s="1509"/>
      <c r="H4" s="1509"/>
      <c r="I4" s="1509"/>
      <c r="J4" s="1509"/>
      <c r="K4" s="1509"/>
      <c r="L4" s="1509"/>
      <c r="M4" s="1509"/>
      <c r="N4" s="1509"/>
      <c r="O4" s="1509"/>
      <c r="P4" s="1509"/>
      <c r="Q4" s="1343"/>
      <c r="R4" s="1343"/>
      <c r="S4" s="1343"/>
      <c r="T4" s="1509"/>
      <c r="U4" s="1343"/>
      <c r="V4" s="1509"/>
      <c r="W4" s="1509"/>
      <c r="X4" s="1343"/>
      <c r="Y4" s="1509"/>
      <c r="Z4" s="1343"/>
      <c r="AA4" s="1509"/>
      <c r="AB4" s="1509"/>
      <c r="AC4" s="1509"/>
      <c r="AD4" s="1509"/>
      <c r="AE4" s="1509"/>
      <c r="AF4" s="1343"/>
      <c r="AG4" s="1343"/>
      <c r="AH4" s="1343"/>
      <c r="AI4" s="1343"/>
      <c r="AJ4" s="1509"/>
      <c r="AK4" s="1343"/>
      <c r="AL4" s="671"/>
      <c r="AM4" s="671"/>
      <c r="AN4" s="671"/>
      <c r="AO4" s="671"/>
      <c r="AP4" s="671"/>
      <c r="AQ4" s="671"/>
      <c r="AR4" s="671"/>
      <c r="AS4" s="671"/>
      <c r="AT4" s="671"/>
      <c r="AU4" s="671"/>
      <c r="AV4" s="671"/>
      <c r="AW4" s="5"/>
      <c r="AX4" s="132" t="s">
        <v>541</v>
      </c>
    </row>
    <row r="5" spans="1:58" ht="30" customHeight="1" x14ac:dyDescent="0.3">
      <c r="A5" s="1538" t="s">
        <v>1569</v>
      </c>
      <c r="B5" s="1510" t="s">
        <v>1570</v>
      </c>
      <c r="C5" s="1511"/>
      <c r="D5" s="1511"/>
      <c r="E5" s="1512" t="s">
        <v>397</v>
      </c>
      <c r="F5" s="1512"/>
      <c r="G5" s="1512"/>
      <c r="H5" s="1512"/>
      <c r="I5" s="1512"/>
      <c r="J5" s="1512"/>
      <c r="K5" s="1512"/>
      <c r="L5" s="1512"/>
      <c r="M5" s="1512"/>
      <c r="N5" s="1512"/>
      <c r="O5" s="1512"/>
      <c r="P5" s="1512"/>
      <c r="Q5" s="1512"/>
      <c r="R5" s="1512"/>
      <c r="S5" s="1512"/>
      <c r="T5" s="1512"/>
      <c r="U5" s="1512"/>
      <c r="V5" s="1513"/>
      <c r="W5" s="434"/>
      <c r="X5" s="434"/>
      <c r="AA5" s="1611" t="s">
        <v>163</v>
      </c>
      <c r="AB5" s="1612"/>
      <c r="AC5" s="1514" t="s">
        <v>1601</v>
      </c>
      <c r="AD5" s="1515"/>
      <c r="AE5" s="1515"/>
      <c r="AF5" s="1515"/>
      <c r="AG5" s="1515"/>
      <c r="AH5" s="1515"/>
      <c r="AI5" s="1515"/>
      <c r="AJ5" s="1515"/>
      <c r="AK5" s="1515"/>
      <c r="AL5" s="1515"/>
      <c r="AM5" s="1515"/>
      <c r="AN5" s="1515"/>
      <c r="AO5" s="1515"/>
      <c r="AP5" s="1515"/>
      <c r="AQ5" s="1515"/>
      <c r="AR5" s="1515"/>
      <c r="AS5" s="1515"/>
      <c r="AT5" s="1515"/>
      <c r="AU5" s="1515"/>
      <c r="AV5" s="1516"/>
    </row>
    <row r="6" spans="1:58" ht="30" customHeight="1" x14ac:dyDescent="0.3">
      <c r="A6" s="1538"/>
      <c r="B6" s="1617"/>
      <c r="C6" s="412"/>
      <c r="D6" s="412" t="s">
        <v>389</v>
      </c>
      <c r="E6" s="643" t="s">
        <v>269</v>
      </c>
      <c r="F6" s="643"/>
      <c r="G6" s="643"/>
      <c r="H6" s="643"/>
      <c r="I6" s="643"/>
      <c r="J6" s="643"/>
      <c r="K6" s="643"/>
      <c r="L6" s="643"/>
      <c r="M6" s="643"/>
      <c r="N6" s="643"/>
      <c r="O6" s="643"/>
      <c r="P6" s="643"/>
      <c r="Q6" s="643"/>
      <c r="R6" s="643"/>
      <c r="S6" s="643"/>
      <c r="T6" s="643"/>
      <c r="U6" s="643"/>
      <c r="V6" s="1262"/>
      <c r="W6" s="93"/>
      <c r="X6" s="93"/>
      <c r="AA6" s="1613"/>
      <c r="AB6" s="1614"/>
      <c r="AC6" s="622" t="s">
        <v>5</v>
      </c>
      <c r="AD6" s="1517" t="s">
        <v>1602</v>
      </c>
      <c r="AE6" s="1518"/>
      <c r="AF6" s="1518"/>
      <c r="AG6" s="1518"/>
      <c r="AH6" s="1518"/>
      <c r="AI6" s="1518"/>
      <c r="AJ6" s="1518"/>
      <c r="AK6" s="1518"/>
      <c r="AL6" s="1519"/>
      <c r="AM6" s="1520" t="s">
        <v>1603</v>
      </c>
      <c r="AN6" s="1521"/>
      <c r="AO6" s="1521"/>
      <c r="AP6" s="1521"/>
      <c r="AQ6" s="1521"/>
      <c r="AR6" s="1521"/>
      <c r="AS6" s="1521"/>
      <c r="AT6" s="1521"/>
      <c r="AU6" s="1521"/>
      <c r="AV6" s="1522"/>
      <c r="AY6" s="5">
        <f>IF(AC6="■",1,0)</f>
        <v>0</v>
      </c>
    </row>
    <row r="7" spans="1:58" ht="15" customHeight="1" x14ac:dyDescent="0.3">
      <c r="A7" s="1538"/>
      <c r="B7" s="1617"/>
      <c r="C7" s="413"/>
      <c r="D7" s="413"/>
      <c r="E7" s="643" t="s">
        <v>420</v>
      </c>
      <c r="F7" s="643"/>
      <c r="G7" s="643"/>
      <c r="H7" s="643"/>
      <c r="I7" s="643"/>
      <c r="J7" s="643"/>
      <c r="K7" s="643"/>
      <c r="L7" s="643"/>
      <c r="M7" s="643"/>
      <c r="N7" s="643"/>
      <c r="O7" s="643"/>
      <c r="P7" s="643"/>
      <c r="Q7" s="643"/>
      <c r="R7" s="643"/>
      <c r="S7" s="643"/>
      <c r="T7" s="643"/>
      <c r="U7" s="643"/>
      <c r="V7" s="1262"/>
      <c r="W7" s="93"/>
      <c r="X7" s="93"/>
      <c r="AA7" s="1613"/>
      <c r="AB7" s="1614"/>
      <c r="AC7" s="1618" t="s">
        <v>5</v>
      </c>
      <c r="AD7" s="1529" t="s">
        <v>1604</v>
      </c>
      <c r="AE7" s="1530"/>
      <c r="AF7" s="1530"/>
      <c r="AG7" s="1530"/>
      <c r="AH7" s="1530"/>
      <c r="AI7" s="1530"/>
      <c r="AJ7" s="1530"/>
      <c r="AK7" s="1530"/>
      <c r="AL7" s="1531"/>
      <c r="AM7" s="1523"/>
      <c r="AN7" s="1524"/>
      <c r="AO7" s="1524"/>
      <c r="AP7" s="1524"/>
      <c r="AQ7" s="1524"/>
      <c r="AR7" s="1524"/>
      <c r="AS7" s="1524"/>
      <c r="AT7" s="1524"/>
      <c r="AU7" s="1524"/>
      <c r="AV7" s="1525"/>
      <c r="AY7" s="969">
        <f>IF(AC7="■",1,0)</f>
        <v>0</v>
      </c>
    </row>
    <row r="8" spans="1:58" ht="15" customHeight="1" x14ac:dyDescent="0.3">
      <c r="A8" s="1538"/>
      <c r="B8" s="1617"/>
      <c r="C8" s="413"/>
      <c r="D8" s="413"/>
      <c r="E8" s="1532" t="s">
        <v>1371</v>
      </c>
      <c r="F8" s="1532"/>
      <c r="G8" s="1532"/>
      <c r="H8" s="1532"/>
      <c r="I8" s="1532"/>
      <c r="J8" s="1532"/>
      <c r="K8" s="1532"/>
      <c r="L8" s="1532"/>
      <c r="M8" s="1532"/>
      <c r="N8" s="1532"/>
      <c r="O8" s="1532"/>
      <c r="P8" s="1532"/>
      <c r="Q8" s="1532"/>
      <c r="R8" s="1532"/>
      <c r="S8" s="1532"/>
      <c r="T8" s="1532"/>
      <c r="U8" s="1532"/>
      <c r="V8" s="1533"/>
      <c r="W8" s="93"/>
      <c r="X8" s="93"/>
      <c r="AA8" s="1613"/>
      <c r="AB8" s="1614"/>
      <c r="AC8" s="1619"/>
      <c r="AD8" s="1517"/>
      <c r="AE8" s="1518"/>
      <c r="AF8" s="1518"/>
      <c r="AG8" s="1518"/>
      <c r="AH8" s="1518"/>
      <c r="AI8" s="1518"/>
      <c r="AJ8" s="1518"/>
      <c r="AK8" s="1518"/>
      <c r="AL8" s="1519"/>
      <c r="AM8" s="1526"/>
      <c r="AN8" s="1527"/>
      <c r="AO8" s="1527"/>
      <c r="AP8" s="1527"/>
      <c r="AQ8" s="1527"/>
      <c r="AR8" s="1527"/>
      <c r="AS8" s="1527"/>
      <c r="AT8" s="1527"/>
      <c r="AU8" s="1527"/>
      <c r="AV8" s="1528"/>
      <c r="AY8" s="671"/>
    </row>
    <row r="9" spans="1:58" ht="30" customHeight="1" x14ac:dyDescent="0.3">
      <c r="A9" s="1538"/>
      <c r="B9" s="1617"/>
      <c r="C9" s="412"/>
      <c r="D9" s="412" t="s">
        <v>956</v>
      </c>
      <c r="E9" s="643" t="s">
        <v>1588</v>
      </c>
      <c r="F9" s="643"/>
      <c r="G9" s="643"/>
      <c r="H9" s="643"/>
      <c r="I9" s="643"/>
      <c r="J9" s="643"/>
      <c r="K9" s="643"/>
      <c r="L9" s="643"/>
      <c r="M9" s="643"/>
      <c r="N9" s="643"/>
      <c r="O9" s="643"/>
      <c r="P9" s="643"/>
      <c r="Q9" s="643"/>
      <c r="R9" s="643"/>
      <c r="S9" s="643"/>
      <c r="T9" s="643"/>
      <c r="U9" s="643"/>
      <c r="V9" s="1262"/>
      <c r="W9" s="93"/>
      <c r="X9" s="93"/>
      <c r="AA9" s="1613"/>
      <c r="AB9" s="1614"/>
      <c r="AC9" s="623" t="s">
        <v>5</v>
      </c>
      <c r="AD9" s="1539" t="s">
        <v>1608</v>
      </c>
      <c r="AE9" s="1540"/>
      <c r="AF9" s="1540"/>
      <c r="AG9" s="1540"/>
      <c r="AH9" s="1540"/>
      <c r="AI9" s="1540"/>
      <c r="AJ9" s="1540"/>
      <c r="AK9" s="1540"/>
      <c r="AL9" s="1541"/>
      <c r="AM9" s="1542" t="s">
        <v>1605</v>
      </c>
      <c r="AN9" s="1543"/>
      <c r="AO9" s="1543"/>
      <c r="AP9" s="1543"/>
      <c r="AQ9" s="1543"/>
      <c r="AR9" s="1543"/>
      <c r="AS9" s="1543"/>
      <c r="AT9" s="1543"/>
      <c r="AU9" s="1543"/>
      <c r="AV9" s="1544"/>
      <c r="AY9" s="5">
        <f>IF(AC9="■",1,0)</f>
        <v>0</v>
      </c>
      <c r="BA9" s="5">
        <f>SUM(AY6:AY8)</f>
        <v>0</v>
      </c>
      <c r="BB9" s="5"/>
      <c r="BD9" s="444" t="s">
        <v>1371</v>
      </c>
    </row>
    <row r="10" spans="1:58" ht="30" customHeight="1" thickBot="1" x14ac:dyDescent="0.35">
      <c r="A10" s="1538"/>
      <c r="B10" s="1534" t="s">
        <v>1571</v>
      </c>
      <c r="C10" s="1535"/>
      <c r="D10" s="1535"/>
      <c r="E10" s="1535"/>
      <c r="F10" s="1535"/>
      <c r="G10" s="1535"/>
      <c r="H10" s="1535"/>
      <c r="I10" s="1535"/>
      <c r="J10" s="1535"/>
      <c r="K10" s="1535"/>
      <c r="L10" s="1535"/>
      <c r="M10" s="1535"/>
      <c r="N10" s="1535"/>
      <c r="O10" s="1535"/>
      <c r="P10" s="1535"/>
      <c r="Q10" s="1535"/>
      <c r="R10" s="1535"/>
      <c r="S10" s="1535"/>
      <c r="T10" s="1535"/>
      <c r="U10" s="1535"/>
      <c r="V10" s="1536"/>
      <c r="W10" s="93"/>
      <c r="X10" s="93"/>
      <c r="AA10" s="1615"/>
      <c r="AB10" s="1616"/>
      <c r="AC10" s="624" t="s">
        <v>5</v>
      </c>
      <c r="AD10" s="1545" t="s">
        <v>1606</v>
      </c>
      <c r="AE10" s="1546"/>
      <c r="AF10" s="1546"/>
      <c r="AG10" s="1546"/>
      <c r="AH10" s="1546"/>
      <c r="AI10" s="1546"/>
      <c r="AJ10" s="1546"/>
      <c r="AK10" s="1546"/>
      <c r="AL10" s="1547"/>
      <c r="AM10" s="1548" t="s">
        <v>1607</v>
      </c>
      <c r="AN10" s="1549"/>
      <c r="AO10" s="1549"/>
      <c r="AP10" s="1549"/>
      <c r="AQ10" s="1549"/>
      <c r="AR10" s="1549"/>
      <c r="AS10" s="1549"/>
      <c r="AT10" s="1549"/>
      <c r="AU10" s="1549"/>
      <c r="AV10" s="1550"/>
      <c r="AY10" s="5">
        <f>IF(AC10="■",1,0)</f>
        <v>0</v>
      </c>
      <c r="BA10" s="5">
        <f>SUM(AY6:AY10)</f>
        <v>0</v>
      </c>
    </row>
    <row r="11" spans="1:58" s="396" customFormat="1" ht="18" customHeight="1" x14ac:dyDescent="0.3">
      <c r="A11" s="1538"/>
      <c r="B11" s="1537" t="s">
        <v>1572</v>
      </c>
      <c r="C11" s="1537"/>
      <c r="D11" s="1538" t="s">
        <v>1573</v>
      </c>
      <c r="E11" s="1538"/>
      <c r="F11" s="1538"/>
      <c r="G11" s="1538"/>
      <c r="H11" s="1538"/>
      <c r="I11" s="1538"/>
      <c r="J11" s="1538"/>
      <c r="K11" s="1538"/>
      <c r="L11" s="1538"/>
      <c r="M11" s="1538"/>
      <c r="N11" s="1538"/>
      <c r="O11" s="1538"/>
      <c r="P11" s="1538"/>
      <c r="Q11" s="1538"/>
      <c r="R11" s="1538"/>
      <c r="S11" s="1538"/>
      <c r="T11" s="1538"/>
      <c r="U11" s="1538"/>
      <c r="V11" s="1538"/>
      <c r="W11" s="1538"/>
      <c r="X11" s="1538"/>
      <c r="Y11" s="1538"/>
      <c r="Z11" s="1538"/>
      <c r="AA11" s="1538"/>
      <c r="AB11" s="1538"/>
      <c r="AC11" s="1538"/>
      <c r="AD11" s="1538"/>
      <c r="AE11" s="1538"/>
      <c r="AF11" s="1538"/>
      <c r="AG11" s="1538"/>
      <c r="AH11" s="1538"/>
      <c r="AI11" s="1538"/>
      <c r="AJ11" s="1538"/>
      <c r="AK11" s="1538"/>
      <c r="AL11" s="1538"/>
      <c r="AM11" s="1538"/>
      <c r="AN11" s="1538"/>
      <c r="AO11" s="1538"/>
      <c r="AP11" s="1538"/>
      <c r="AQ11" s="1538"/>
      <c r="AR11" s="1538"/>
      <c r="AS11" s="1538"/>
      <c r="AT11" s="1538"/>
      <c r="AU11" s="1538"/>
      <c r="AV11" s="1538"/>
      <c r="AW11" s="5"/>
      <c r="AX11" s="5"/>
      <c r="AY11" s="395"/>
      <c r="AZ11" s="442"/>
      <c r="BA11" s="395"/>
      <c r="BB11" s="395"/>
      <c r="BC11" s="395"/>
    </row>
    <row r="12" spans="1:58" s="397" customFormat="1" ht="18" customHeight="1" x14ac:dyDescent="0.3">
      <c r="A12" s="1627"/>
      <c r="B12" s="1551" t="s">
        <v>1574</v>
      </c>
      <c r="C12" s="1551"/>
      <c r="D12" s="1552" t="s">
        <v>1575</v>
      </c>
      <c r="E12" s="1552"/>
      <c r="F12" s="1552"/>
      <c r="G12" s="1552"/>
      <c r="H12" s="1552"/>
      <c r="I12" s="1552"/>
      <c r="J12" s="1552"/>
      <c r="K12" s="1552"/>
      <c r="L12" s="1552"/>
      <c r="M12" s="1552"/>
      <c r="N12" s="1552"/>
      <c r="O12" s="1552"/>
      <c r="P12" s="1552"/>
      <c r="Q12" s="1552"/>
      <c r="R12" s="1552"/>
      <c r="S12" s="1552"/>
      <c r="T12" s="1552"/>
      <c r="U12" s="1552"/>
      <c r="V12" s="1552"/>
      <c r="W12" s="1552"/>
      <c r="X12" s="1552"/>
      <c r="Y12" s="1552"/>
      <c r="Z12" s="1552"/>
      <c r="AA12" s="1552"/>
      <c r="AB12" s="1552"/>
      <c r="AC12" s="1552"/>
      <c r="AD12" s="1552"/>
      <c r="AE12" s="1552"/>
      <c r="AF12" s="1552"/>
      <c r="AG12" s="1552"/>
      <c r="AH12" s="1552"/>
      <c r="AI12" s="1552"/>
      <c r="AJ12" s="1552"/>
      <c r="AK12" s="1552"/>
      <c r="AL12" s="1552"/>
      <c r="AM12" s="1552"/>
      <c r="AN12" s="1552"/>
      <c r="AO12" s="1552"/>
      <c r="AP12" s="1552"/>
      <c r="AQ12" s="1552"/>
      <c r="AR12" s="1552"/>
      <c r="AS12" s="1552"/>
      <c r="AT12" s="1552"/>
      <c r="AU12" s="1552"/>
      <c r="AV12" s="1552"/>
      <c r="AW12" s="438"/>
      <c r="AX12" s="438"/>
      <c r="AY12" s="441"/>
      <c r="AZ12" s="443"/>
      <c r="BA12" s="441"/>
      <c r="BB12" s="441"/>
      <c r="BC12" s="441"/>
    </row>
    <row r="13" spans="1:58" ht="16.899999999999999" customHeight="1" x14ac:dyDescent="0.3">
      <c r="A13" s="1553" t="s">
        <v>264</v>
      </c>
      <c r="B13" s="1554"/>
      <c r="C13" s="1554"/>
      <c r="D13" s="1555"/>
      <c r="E13" s="1556" t="s">
        <v>112</v>
      </c>
      <c r="F13" s="1554"/>
      <c r="G13" s="1554"/>
      <c r="H13" s="1554"/>
      <c r="I13" s="1554"/>
      <c r="J13" s="1554"/>
      <c r="K13" s="1554"/>
      <c r="L13" s="1554"/>
      <c r="M13" s="1554"/>
      <c r="N13" s="1554"/>
      <c r="O13" s="1554"/>
      <c r="P13" s="1554"/>
      <c r="Q13" s="1557" t="s">
        <v>264</v>
      </c>
      <c r="R13" s="1554"/>
      <c r="S13" s="1554"/>
      <c r="T13" s="1555"/>
      <c r="U13" s="1556" t="s">
        <v>112</v>
      </c>
      <c r="V13" s="1554"/>
      <c r="W13" s="1554"/>
      <c r="X13" s="1554"/>
      <c r="Y13" s="1554"/>
      <c r="Z13" s="1554"/>
      <c r="AA13" s="1554"/>
      <c r="AB13" s="1554"/>
      <c r="AC13" s="1554"/>
      <c r="AD13" s="1554"/>
      <c r="AE13" s="1554"/>
      <c r="AF13" s="1558"/>
      <c r="AG13" s="1554" t="s">
        <v>264</v>
      </c>
      <c r="AH13" s="1554"/>
      <c r="AI13" s="1554"/>
      <c r="AJ13" s="1555"/>
      <c r="AK13" s="1556" t="s">
        <v>112</v>
      </c>
      <c r="AL13" s="1554"/>
      <c r="AM13" s="1554"/>
      <c r="AN13" s="1554"/>
      <c r="AO13" s="1554"/>
      <c r="AP13" s="1554"/>
      <c r="AQ13" s="1554"/>
      <c r="AR13" s="1554"/>
      <c r="AS13" s="1554"/>
      <c r="AT13" s="1554"/>
      <c r="AU13" s="1554"/>
      <c r="AV13" s="1559"/>
      <c r="AW13" s="439"/>
      <c r="AX13" s="132"/>
      <c r="BA13" s="396"/>
      <c r="BB13" s="396"/>
      <c r="BC13" s="396"/>
      <c r="BD13" s="396"/>
      <c r="BE13" s="396"/>
      <c r="BF13" s="396"/>
    </row>
    <row r="14" spans="1:58" ht="15" customHeight="1" x14ac:dyDescent="0.3">
      <c r="A14" s="399" t="s">
        <v>5</v>
      </c>
      <c r="B14" s="1560" t="s">
        <v>1044</v>
      </c>
      <c r="C14" s="1560"/>
      <c r="D14" s="1561"/>
      <c r="E14" s="1562" t="s">
        <v>270</v>
      </c>
      <c r="F14" s="1563"/>
      <c r="G14" s="1563"/>
      <c r="H14" s="1563"/>
      <c r="I14" s="1563"/>
      <c r="J14" s="1563"/>
      <c r="K14" s="1563"/>
      <c r="L14" s="1563"/>
      <c r="M14" s="1563"/>
      <c r="N14" s="1563"/>
      <c r="O14" s="1563"/>
      <c r="P14" s="1564"/>
      <c r="Q14" s="420"/>
      <c r="R14" s="429" t="s">
        <v>5</v>
      </c>
      <c r="S14" s="1565" t="s">
        <v>289</v>
      </c>
      <c r="T14" s="1566"/>
      <c r="U14" s="1567" t="s">
        <v>824</v>
      </c>
      <c r="V14" s="1568"/>
      <c r="W14" s="1568"/>
      <c r="X14" s="1568"/>
      <c r="Y14" s="1568"/>
      <c r="Z14" s="1568"/>
      <c r="AA14" s="1568"/>
      <c r="AB14" s="1568"/>
      <c r="AC14" s="1568"/>
      <c r="AD14" s="1568"/>
      <c r="AE14" s="1568"/>
      <c r="AF14" s="1569"/>
      <c r="AG14" s="429" t="s">
        <v>5</v>
      </c>
      <c r="AH14" s="1560" t="s">
        <v>1045</v>
      </c>
      <c r="AI14" s="1560"/>
      <c r="AJ14" s="1561"/>
      <c r="AK14" s="1562" t="s">
        <v>272</v>
      </c>
      <c r="AL14" s="1563"/>
      <c r="AM14" s="1563"/>
      <c r="AN14" s="1563"/>
      <c r="AO14" s="1563"/>
      <c r="AP14" s="1563"/>
      <c r="AQ14" s="1563"/>
      <c r="AR14" s="1563"/>
      <c r="AS14" s="1563"/>
      <c r="AT14" s="1563"/>
      <c r="AU14" s="1563"/>
      <c r="AV14" s="1570"/>
      <c r="AX14" s="440" t="s">
        <v>0</v>
      </c>
      <c r="AY14" s="396"/>
      <c r="AZ14" s="396"/>
    </row>
    <row r="15" spans="1:58" ht="15" customHeight="1" x14ac:dyDescent="0.3">
      <c r="A15" s="400"/>
      <c r="B15" s="408" t="s">
        <v>5</v>
      </c>
      <c r="C15" s="1571" t="s">
        <v>276</v>
      </c>
      <c r="D15" s="1572"/>
      <c r="E15" s="1573" t="s">
        <v>73</v>
      </c>
      <c r="F15" s="1574"/>
      <c r="G15" s="1574"/>
      <c r="H15" s="1574"/>
      <c r="I15" s="1574"/>
      <c r="J15" s="1574"/>
      <c r="K15" s="1574"/>
      <c r="L15" s="1574"/>
      <c r="M15" s="1574"/>
      <c r="N15" s="1574"/>
      <c r="O15" s="1574"/>
      <c r="P15" s="1575"/>
      <c r="Q15" s="421"/>
      <c r="R15" s="408" t="s">
        <v>5</v>
      </c>
      <c r="S15" s="1576" t="s">
        <v>293</v>
      </c>
      <c r="T15" s="1577"/>
      <c r="U15" s="1578" t="s">
        <v>826</v>
      </c>
      <c r="V15" s="1579"/>
      <c r="W15" s="1579"/>
      <c r="X15" s="1579"/>
      <c r="Y15" s="1579"/>
      <c r="Z15" s="1579"/>
      <c r="AA15" s="1579"/>
      <c r="AB15" s="1579"/>
      <c r="AC15" s="1579"/>
      <c r="AD15" s="1579"/>
      <c r="AE15" s="1579"/>
      <c r="AF15" s="1580"/>
      <c r="AH15" s="408" t="s">
        <v>5</v>
      </c>
      <c r="AI15" s="1576" t="s">
        <v>276</v>
      </c>
      <c r="AJ15" s="1577"/>
      <c r="AK15" s="1578" t="s">
        <v>282</v>
      </c>
      <c r="AL15" s="1579"/>
      <c r="AM15" s="1579"/>
      <c r="AN15" s="1579"/>
      <c r="AO15" s="1579"/>
      <c r="AP15" s="1579"/>
      <c r="AQ15" s="1579"/>
      <c r="AR15" s="1579"/>
      <c r="AS15" s="1579"/>
      <c r="AT15" s="1579"/>
      <c r="AU15" s="1579"/>
      <c r="AV15" s="1581"/>
      <c r="AX15" s="395" t="s">
        <v>5</v>
      </c>
    </row>
    <row r="16" spans="1:58" ht="15" customHeight="1" x14ac:dyDescent="0.3">
      <c r="A16" s="400"/>
      <c r="B16" s="408" t="s">
        <v>5</v>
      </c>
      <c r="C16" s="1576" t="s">
        <v>117</v>
      </c>
      <c r="D16" s="1577"/>
      <c r="E16" s="1573" t="s">
        <v>821</v>
      </c>
      <c r="F16" s="1574"/>
      <c r="G16" s="1574"/>
      <c r="H16" s="1574"/>
      <c r="I16" s="1574"/>
      <c r="J16" s="1574"/>
      <c r="K16" s="1574"/>
      <c r="L16" s="1574"/>
      <c r="M16" s="1574"/>
      <c r="N16" s="1574"/>
      <c r="O16" s="1574"/>
      <c r="P16" s="1575"/>
      <c r="Q16" s="421"/>
      <c r="R16" s="408" t="s">
        <v>5</v>
      </c>
      <c r="S16" s="1576" t="s">
        <v>67</v>
      </c>
      <c r="T16" s="1577"/>
      <c r="U16" s="1578" t="s">
        <v>782</v>
      </c>
      <c r="V16" s="1579"/>
      <c r="W16" s="1579"/>
      <c r="X16" s="1579"/>
      <c r="Y16" s="1579"/>
      <c r="Z16" s="1579"/>
      <c r="AA16" s="1579"/>
      <c r="AB16" s="1579"/>
      <c r="AC16" s="1579"/>
      <c r="AD16" s="1579"/>
      <c r="AE16" s="1579"/>
      <c r="AF16" s="1580"/>
      <c r="AG16" s="422" t="s">
        <v>5</v>
      </c>
      <c r="AH16" s="1582" t="s">
        <v>768</v>
      </c>
      <c r="AI16" s="1582"/>
      <c r="AJ16" s="1583"/>
      <c r="AK16" s="1584" t="s">
        <v>122</v>
      </c>
      <c r="AL16" s="1585"/>
      <c r="AM16" s="1585"/>
      <c r="AN16" s="1585"/>
      <c r="AO16" s="1585"/>
      <c r="AP16" s="1585"/>
      <c r="AQ16" s="1585"/>
      <c r="AR16" s="1585"/>
      <c r="AS16" s="1585"/>
      <c r="AT16" s="1585"/>
      <c r="AU16" s="1585"/>
      <c r="AV16" s="1586"/>
    </row>
    <row r="17" spans="1:52" ht="15" customHeight="1" x14ac:dyDescent="0.3">
      <c r="A17" s="400"/>
      <c r="B17" s="408" t="s">
        <v>5</v>
      </c>
      <c r="C17" s="1576" t="s">
        <v>285</v>
      </c>
      <c r="D17" s="1577"/>
      <c r="E17" s="1573" t="s">
        <v>620</v>
      </c>
      <c r="F17" s="1574"/>
      <c r="G17" s="1574"/>
      <c r="H17" s="1574"/>
      <c r="I17" s="1574"/>
      <c r="J17" s="1574"/>
      <c r="K17" s="1574"/>
      <c r="L17" s="1574"/>
      <c r="M17" s="1574"/>
      <c r="N17" s="1574"/>
      <c r="O17" s="1574"/>
      <c r="P17" s="1575"/>
      <c r="Q17" s="421"/>
      <c r="R17" s="408" t="s">
        <v>5</v>
      </c>
      <c r="S17" s="1576" t="s">
        <v>300</v>
      </c>
      <c r="T17" s="1577"/>
      <c r="U17" s="1578" t="s">
        <v>475</v>
      </c>
      <c r="V17" s="1579"/>
      <c r="W17" s="1579"/>
      <c r="X17" s="1579"/>
      <c r="Y17" s="1579"/>
      <c r="Z17" s="1579"/>
      <c r="AA17" s="1579"/>
      <c r="AB17" s="1579"/>
      <c r="AC17" s="1579"/>
      <c r="AD17" s="1579"/>
      <c r="AE17" s="1579"/>
      <c r="AF17" s="1580"/>
      <c r="AG17" s="421"/>
      <c r="AH17" s="408" t="s">
        <v>5</v>
      </c>
      <c r="AI17" s="1576" t="s">
        <v>276</v>
      </c>
      <c r="AJ17" s="1577"/>
      <c r="AK17" s="1573" t="s">
        <v>202</v>
      </c>
      <c r="AL17" s="1574"/>
      <c r="AM17" s="1574"/>
      <c r="AN17" s="1574"/>
      <c r="AO17" s="1574"/>
      <c r="AP17" s="1574"/>
      <c r="AQ17" s="1574"/>
      <c r="AR17" s="1574"/>
      <c r="AS17" s="1574"/>
      <c r="AT17" s="1574"/>
      <c r="AU17" s="1574"/>
      <c r="AV17" s="1587"/>
    </row>
    <row r="18" spans="1:52" ht="15" customHeight="1" x14ac:dyDescent="0.3">
      <c r="A18" s="400"/>
      <c r="B18" s="408" t="s">
        <v>5</v>
      </c>
      <c r="C18" s="1576" t="s">
        <v>286</v>
      </c>
      <c r="D18" s="1577"/>
      <c r="E18" s="1573" t="s">
        <v>360</v>
      </c>
      <c r="F18" s="1574"/>
      <c r="G18" s="1574"/>
      <c r="H18" s="1574"/>
      <c r="I18" s="1574"/>
      <c r="J18" s="1574"/>
      <c r="K18" s="1574"/>
      <c r="L18" s="1574"/>
      <c r="M18" s="1574"/>
      <c r="N18" s="1574"/>
      <c r="O18" s="1574"/>
      <c r="P18" s="1575"/>
      <c r="Q18" s="421"/>
      <c r="R18" s="408" t="s">
        <v>5</v>
      </c>
      <c r="S18" s="1576" t="s">
        <v>307</v>
      </c>
      <c r="T18" s="1577"/>
      <c r="U18" s="1578" t="s">
        <v>368</v>
      </c>
      <c r="V18" s="1579"/>
      <c r="W18" s="1579"/>
      <c r="X18" s="1579"/>
      <c r="Y18" s="1579"/>
      <c r="Z18" s="1579"/>
      <c r="AA18" s="1579"/>
      <c r="AB18" s="1579"/>
      <c r="AC18" s="1579"/>
      <c r="AD18" s="1579"/>
      <c r="AE18" s="1579"/>
      <c r="AF18" s="1580"/>
      <c r="AG18" s="421"/>
      <c r="AH18" s="408" t="s">
        <v>5</v>
      </c>
      <c r="AI18" s="1576" t="s">
        <v>117</v>
      </c>
      <c r="AJ18" s="1577"/>
      <c r="AK18" s="1573" t="s">
        <v>287</v>
      </c>
      <c r="AL18" s="1574"/>
      <c r="AM18" s="1574"/>
      <c r="AN18" s="1574"/>
      <c r="AO18" s="1574"/>
      <c r="AP18" s="1574"/>
      <c r="AQ18" s="1574"/>
      <c r="AR18" s="1574"/>
      <c r="AS18" s="1574"/>
      <c r="AT18" s="1574"/>
      <c r="AU18" s="1574"/>
      <c r="AV18" s="1587"/>
    </row>
    <row r="19" spans="1:52" ht="15" customHeight="1" x14ac:dyDescent="0.3">
      <c r="A19" s="400"/>
      <c r="B19" s="408" t="s">
        <v>5</v>
      </c>
      <c r="C19" s="1576" t="s">
        <v>183</v>
      </c>
      <c r="D19" s="1577"/>
      <c r="E19" s="1573" t="s">
        <v>827</v>
      </c>
      <c r="F19" s="1574"/>
      <c r="G19" s="1574"/>
      <c r="H19" s="1574"/>
      <c r="I19" s="1574"/>
      <c r="J19" s="1574"/>
      <c r="K19" s="1574"/>
      <c r="L19" s="1574"/>
      <c r="M19" s="1574"/>
      <c r="N19" s="1574"/>
      <c r="O19" s="1574"/>
      <c r="P19" s="1575"/>
      <c r="Q19" s="421"/>
      <c r="R19" s="408" t="s">
        <v>5</v>
      </c>
      <c r="S19" s="1576" t="s">
        <v>37</v>
      </c>
      <c r="T19" s="1577"/>
      <c r="U19" s="1578" t="s">
        <v>520</v>
      </c>
      <c r="V19" s="1579"/>
      <c r="W19" s="1579"/>
      <c r="X19" s="1579"/>
      <c r="Y19" s="1579"/>
      <c r="Z19" s="1579"/>
      <c r="AA19" s="1579"/>
      <c r="AB19" s="1579"/>
      <c r="AC19" s="1579"/>
      <c r="AD19" s="1579"/>
      <c r="AE19" s="1579"/>
      <c r="AF19" s="1580"/>
      <c r="AG19" s="421"/>
      <c r="AH19" s="408" t="s">
        <v>5</v>
      </c>
      <c r="AI19" s="1576" t="s">
        <v>285</v>
      </c>
      <c r="AJ19" s="1577"/>
      <c r="AK19" s="1573" t="s">
        <v>292</v>
      </c>
      <c r="AL19" s="1574"/>
      <c r="AM19" s="1574"/>
      <c r="AN19" s="1574"/>
      <c r="AO19" s="1574"/>
      <c r="AP19" s="1574"/>
      <c r="AQ19" s="1574"/>
      <c r="AR19" s="1574"/>
      <c r="AS19" s="1574"/>
      <c r="AT19" s="1574"/>
      <c r="AU19" s="1574"/>
      <c r="AV19" s="1587"/>
    </row>
    <row r="20" spans="1:52" ht="15" customHeight="1" x14ac:dyDescent="0.3">
      <c r="A20" s="400"/>
      <c r="B20" s="408" t="s">
        <v>5</v>
      </c>
      <c r="C20" s="1576" t="s">
        <v>289</v>
      </c>
      <c r="D20" s="1577"/>
      <c r="E20" s="1573" t="s">
        <v>830</v>
      </c>
      <c r="F20" s="1574"/>
      <c r="G20" s="1574"/>
      <c r="H20" s="1574"/>
      <c r="I20" s="1574"/>
      <c r="J20" s="1574"/>
      <c r="K20" s="1574"/>
      <c r="L20" s="1574"/>
      <c r="M20" s="1574"/>
      <c r="N20" s="1574"/>
      <c r="O20" s="1574"/>
      <c r="P20" s="1575"/>
      <c r="Q20" s="421"/>
      <c r="R20" s="408" t="s">
        <v>5</v>
      </c>
      <c r="S20" s="1576" t="s">
        <v>319</v>
      </c>
      <c r="T20" s="1577"/>
      <c r="U20" s="1578" t="s">
        <v>837</v>
      </c>
      <c r="V20" s="1579"/>
      <c r="W20" s="1579"/>
      <c r="X20" s="1579"/>
      <c r="Y20" s="1579"/>
      <c r="Z20" s="1579"/>
      <c r="AA20" s="1579"/>
      <c r="AB20" s="1579"/>
      <c r="AC20" s="1579"/>
      <c r="AD20" s="1579"/>
      <c r="AE20" s="1579"/>
      <c r="AF20" s="1580"/>
      <c r="AG20" s="421"/>
      <c r="AH20" s="410"/>
      <c r="AI20" s="1576" t="s">
        <v>1576</v>
      </c>
      <c r="AJ20" s="1577"/>
      <c r="AK20" s="1573"/>
      <c r="AL20" s="1574"/>
      <c r="AM20" s="1574"/>
      <c r="AN20" s="1574"/>
      <c r="AO20" s="1574"/>
      <c r="AP20" s="1574"/>
      <c r="AQ20" s="1574"/>
      <c r="AR20" s="1574"/>
      <c r="AS20" s="1574"/>
      <c r="AT20" s="1574"/>
      <c r="AU20" s="1574"/>
      <c r="AV20" s="1587"/>
    </row>
    <row r="21" spans="1:52" ht="15" customHeight="1" x14ac:dyDescent="0.3">
      <c r="A21" s="400"/>
      <c r="B21" s="408" t="s">
        <v>5</v>
      </c>
      <c r="C21" s="1576" t="s">
        <v>293</v>
      </c>
      <c r="D21" s="1577"/>
      <c r="E21" s="1573" t="s">
        <v>831</v>
      </c>
      <c r="F21" s="1574"/>
      <c r="G21" s="1574"/>
      <c r="H21" s="1574"/>
      <c r="I21" s="1574"/>
      <c r="J21" s="1574"/>
      <c r="K21" s="1574"/>
      <c r="L21" s="1574"/>
      <c r="M21" s="1574"/>
      <c r="N21" s="1574"/>
      <c r="O21" s="1574"/>
      <c r="P21" s="1575"/>
      <c r="Q21" s="421"/>
      <c r="R21" s="408" t="s">
        <v>5</v>
      </c>
      <c r="S21" s="1576" t="s">
        <v>328</v>
      </c>
      <c r="T21" s="1577"/>
      <c r="U21" s="1578" t="s">
        <v>480</v>
      </c>
      <c r="V21" s="1579"/>
      <c r="W21" s="1579"/>
      <c r="X21" s="1579"/>
      <c r="Y21" s="1579"/>
      <c r="Z21" s="1579"/>
      <c r="AA21" s="1579"/>
      <c r="AB21" s="1579"/>
      <c r="AC21" s="1579"/>
      <c r="AD21" s="1579"/>
      <c r="AE21" s="1579"/>
      <c r="AF21" s="1580"/>
      <c r="AG21" s="421"/>
      <c r="AH21" s="408" t="s">
        <v>5</v>
      </c>
      <c r="AI21" s="1576" t="s">
        <v>183</v>
      </c>
      <c r="AJ21" s="1577"/>
      <c r="AK21" s="1573" t="s">
        <v>298</v>
      </c>
      <c r="AL21" s="1574"/>
      <c r="AM21" s="1574"/>
      <c r="AN21" s="1574"/>
      <c r="AO21" s="1574"/>
      <c r="AP21" s="1574"/>
      <c r="AQ21" s="1574"/>
      <c r="AR21" s="1574"/>
      <c r="AS21" s="1574"/>
      <c r="AT21" s="1574"/>
      <c r="AU21" s="1574"/>
      <c r="AV21" s="1587"/>
    </row>
    <row r="22" spans="1:52" ht="15" customHeight="1" x14ac:dyDescent="0.3">
      <c r="A22" s="400"/>
      <c r="B22" s="408" t="s">
        <v>5</v>
      </c>
      <c r="C22" s="1576" t="s">
        <v>67</v>
      </c>
      <c r="D22" s="1577"/>
      <c r="E22" s="1573" t="s">
        <v>833</v>
      </c>
      <c r="F22" s="1574"/>
      <c r="G22" s="1574"/>
      <c r="H22" s="1574"/>
      <c r="I22" s="1574"/>
      <c r="J22" s="1574"/>
      <c r="K22" s="1574"/>
      <c r="L22" s="1574"/>
      <c r="M22" s="1574"/>
      <c r="N22" s="1574"/>
      <c r="O22" s="1574"/>
      <c r="P22" s="1575"/>
      <c r="Q22" s="421"/>
      <c r="R22" s="408" t="s">
        <v>5</v>
      </c>
      <c r="S22" s="1576" t="s">
        <v>335</v>
      </c>
      <c r="T22" s="1577"/>
      <c r="U22" s="1578" t="s">
        <v>841</v>
      </c>
      <c r="V22" s="1579"/>
      <c r="W22" s="1579"/>
      <c r="X22" s="1579"/>
      <c r="Y22" s="1579"/>
      <c r="Z22" s="1579"/>
      <c r="AA22" s="1579"/>
      <c r="AB22" s="1579"/>
      <c r="AC22" s="1579"/>
      <c r="AD22" s="1579"/>
      <c r="AE22" s="1579"/>
      <c r="AF22" s="1580"/>
      <c r="AG22" s="421"/>
      <c r="AH22" s="408" t="s">
        <v>5</v>
      </c>
      <c r="AI22" s="1576" t="s">
        <v>304</v>
      </c>
      <c r="AJ22" s="1577"/>
      <c r="AK22" s="1573" t="s">
        <v>306</v>
      </c>
      <c r="AL22" s="1574"/>
      <c r="AM22" s="1574"/>
      <c r="AN22" s="1574"/>
      <c r="AO22" s="1574"/>
      <c r="AP22" s="1574"/>
      <c r="AQ22" s="1574"/>
      <c r="AR22" s="1574"/>
      <c r="AS22" s="1574"/>
      <c r="AT22" s="1574"/>
      <c r="AU22" s="1574"/>
      <c r="AV22" s="1587"/>
    </row>
    <row r="23" spans="1:52" ht="15" customHeight="1" x14ac:dyDescent="0.3">
      <c r="A23" s="400"/>
      <c r="B23" s="408" t="s">
        <v>5</v>
      </c>
      <c r="C23" s="1576" t="s">
        <v>300</v>
      </c>
      <c r="D23" s="1577"/>
      <c r="E23" s="1573" t="s">
        <v>834</v>
      </c>
      <c r="F23" s="1574"/>
      <c r="G23" s="1574"/>
      <c r="H23" s="1574"/>
      <c r="I23" s="1574"/>
      <c r="J23" s="1574"/>
      <c r="K23" s="1574"/>
      <c r="L23" s="1574"/>
      <c r="M23" s="1574"/>
      <c r="N23" s="1574"/>
      <c r="O23" s="1574"/>
      <c r="P23" s="1575"/>
      <c r="Q23" s="421"/>
      <c r="R23" s="408" t="s">
        <v>5</v>
      </c>
      <c r="S23" s="1576" t="s">
        <v>338</v>
      </c>
      <c r="T23" s="1577"/>
      <c r="U23" s="1578" t="s">
        <v>242</v>
      </c>
      <c r="V23" s="1579"/>
      <c r="W23" s="1579"/>
      <c r="X23" s="1579"/>
      <c r="Y23" s="1579"/>
      <c r="Z23" s="1579"/>
      <c r="AA23" s="1579"/>
      <c r="AB23" s="1579"/>
      <c r="AC23" s="1579"/>
      <c r="AD23" s="1579"/>
      <c r="AE23" s="1579"/>
      <c r="AF23" s="1580"/>
      <c r="AG23" s="421"/>
      <c r="AH23" s="408" t="s">
        <v>5</v>
      </c>
      <c r="AI23" s="1576" t="s">
        <v>309</v>
      </c>
      <c r="AJ23" s="1577"/>
      <c r="AK23" s="1573" t="s">
        <v>310</v>
      </c>
      <c r="AL23" s="1574"/>
      <c r="AM23" s="1574"/>
      <c r="AN23" s="1574"/>
      <c r="AO23" s="1574"/>
      <c r="AP23" s="1574"/>
      <c r="AQ23" s="1574"/>
      <c r="AR23" s="1574"/>
      <c r="AS23" s="1574"/>
      <c r="AT23" s="1574"/>
      <c r="AU23" s="1574"/>
      <c r="AV23" s="1587"/>
    </row>
    <row r="24" spans="1:52" ht="15" customHeight="1" x14ac:dyDescent="0.3">
      <c r="A24" s="400"/>
      <c r="B24" s="408" t="s">
        <v>5</v>
      </c>
      <c r="C24" s="1576" t="s">
        <v>307</v>
      </c>
      <c r="D24" s="1577"/>
      <c r="E24" s="1573" t="s">
        <v>461</v>
      </c>
      <c r="F24" s="1574"/>
      <c r="G24" s="1574"/>
      <c r="H24" s="1574"/>
      <c r="I24" s="1574"/>
      <c r="J24" s="1574"/>
      <c r="K24" s="1574"/>
      <c r="L24" s="1574"/>
      <c r="M24" s="1574"/>
      <c r="N24" s="1574"/>
      <c r="O24" s="1574"/>
      <c r="P24" s="1575"/>
      <c r="Q24" s="421"/>
      <c r="R24" s="408" t="s">
        <v>5</v>
      </c>
      <c r="S24" s="1576" t="s">
        <v>345</v>
      </c>
      <c r="T24" s="1577"/>
      <c r="U24" s="1578" t="s">
        <v>274</v>
      </c>
      <c r="V24" s="1579"/>
      <c r="W24" s="1579"/>
      <c r="X24" s="1579"/>
      <c r="Y24" s="1579"/>
      <c r="Z24" s="1579"/>
      <c r="AA24" s="1579"/>
      <c r="AB24" s="1579"/>
      <c r="AC24" s="1579"/>
      <c r="AD24" s="1579"/>
      <c r="AE24" s="1579"/>
      <c r="AF24" s="1580"/>
      <c r="AG24" s="421"/>
      <c r="AH24" s="408" t="s">
        <v>5</v>
      </c>
      <c r="AI24" s="1576" t="s">
        <v>312</v>
      </c>
      <c r="AJ24" s="1577"/>
      <c r="AK24" s="1573" t="s">
        <v>316</v>
      </c>
      <c r="AL24" s="1574"/>
      <c r="AM24" s="1574"/>
      <c r="AN24" s="1574"/>
      <c r="AO24" s="1574"/>
      <c r="AP24" s="1574"/>
      <c r="AQ24" s="1574"/>
      <c r="AR24" s="1574"/>
      <c r="AS24" s="1574"/>
      <c r="AT24" s="1574"/>
      <c r="AU24" s="1574"/>
      <c r="AV24" s="1587"/>
    </row>
    <row r="25" spans="1:52" ht="15" customHeight="1" x14ac:dyDescent="0.3">
      <c r="A25" s="400"/>
      <c r="B25" s="408" t="s">
        <v>5</v>
      </c>
      <c r="C25" s="1576" t="s">
        <v>37</v>
      </c>
      <c r="D25" s="1577"/>
      <c r="E25" s="1573" t="s">
        <v>839</v>
      </c>
      <c r="F25" s="1574"/>
      <c r="G25" s="1574"/>
      <c r="H25" s="1574"/>
      <c r="I25" s="1574"/>
      <c r="J25" s="1574"/>
      <c r="K25" s="1574"/>
      <c r="L25" s="1574"/>
      <c r="M25" s="1574"/>
      <c r="N25" s="1574"/>
      <c r="O25" s="1574"/>
      <c r="P25" s="1575"/>
      <c r="Q25" s="421"/>
      <c r="R25" s="408" t="s">
        <v>5</v>
      </c>
      <c r="S25" s="1576" t="s">
        <v>348</v>
      </c>
      <c r="T25" s="1577"/>
      <c r="U25" s="1578" t="s">
        <v>847</v>
      </c>
      <c r="V25" s="1579"/>
      <c r="W25" s="1579"/>
      <c r="X25" s="1579"/>
      <c r="Y25" s="1579"/>
      <c r="Z25" s="1579"/>
      <c r="AA25" s="1579"/>
      <c r="AB25" s="1579"/>
      <c r="AC25" s="1579"/>
      <c r="AD25" s="1579"/>
      <c r="AE25" s="1579"/>
      <c r="AF25" s="1580"/>
      <c r="AG25" s="421"/>
      <c r="AH25" s="408" t="s">
        <v>5</v>
      </c>
      <c r="AI25" s="1576" t="s">
        <v>322</v>
      </c>
      <c r="AJ25" s="1577"/>
      <c r="AK25" s="1573" t="s">
        <v>325</v>
      </c>
      <c r="AL25" s="1574"/>
      <c r="AM25" s="1574"/>
      <c r="AN25" s="1574"/>
      <c r="AO25" s="1574"/>
      <c r="AP25" s="1574"/>
      <c r="AQ25" s="1574"/>
      <c r="AR25" s="1574"/>
      <c r="AS25" s="1574"/>
      <c r="AT25" s="1574"/>
      <c r="AU25" s="1574"/>
      <c r="AV25" s="1587"/>
    </row>
    <row r="26" spans="1:52" ht="15" customHeight="1" x14ac:dyDescent="0.3">
      <c r="A26" s="400"/>
      <c r="B26" s="408" t="s">
        <v>5</v>
      </c>
      <c r="C26" s="1576" t="s">
        <v>319</v>
      </c>
      <c r="D26" s="1577"/>
      <c r="E26" s="1573" t="s">
        <v>842</v>
      </c>
      <c r="F26" s="1574"/>
      <c r="G26" s="1574"/>
      <c r="H26" s="1574"/>
      <c r="I26" s="1574"/>
      <c r="J26" s="1574"/>
      <c r="K26" s="1574"/>
      <c r="L26" s="1574"/>
      <c r="M26" s="1574"/>
      <c r="N26" s="1574"/>
      <c r="O26" s="1574"/>
      <c r="P26" s="1575"/>
      <c r="Q26" s="421"/>
      <c r="R26" s="408" t="s">
        <v>5</v>
      </c>
      <c r="S26" s="1576" t="s">
        <v>318</v>
      </c>
      <c r="T26" s="1577"/>
      <c r="U26" s="1578" t="s">
        <v>850</v>
      </c>
      <c r="V26" s="1579"/>
      <c r="W26" s="1579"/>
      <c r="X26" s="1579"/>
      <c r="Y26" s="1579"/>
      <c r="Z26" s="1579"/>
      <c r="AA26" s="1579"/>
      <c r="AB26" s="1579"/>
      <c r="AC26" s="1579"/>
      <c r="AD26" s="1579"/>
      <c r="AE26" s="1579"/>
      <c r="AF26" s="1580"/>
      <c r="AG26" s="421"/>
      <c r="AH26" s="408" t="s">
        <v>5</v>
      </c>
      <c r="AI26" s="1576" t="s">
        <v>289</v>
      </c>
      <c r="AJ26" s="1577"/>
      <c r="AK26" s="1573" t="s">
        <v>180</v>
      </c>
      <c r="AL26" s="1574"/>
      <c r="AM26" s="1574"/>
      <c r="AN26" s="1574"/>
      <c r="AO26" s="1574"/>
      <c r="AP26" s="1574"/>
      <c r="AQ26" s="1574"/>
      <c r="AR26" s="1574"/>
      <c r="AS26" s="1574"/>
      <c r="AT26" s="1574"/>
      <c r="AU26" s="1574"/>
      <c r="AV26" s="1587"/>
      <c r="AZ26" s="395" t="s">
        <v>533</v>
      </c>
    </row>
    <row r="27" spans="1:52" ht="15" customHeight="1" x14ac:dyDescent="0.3">
      <c r="A27" s="400"/>
      <c r="B27" s="408" t="s">
        <v>5</v>
      </c>
      <c r="C27" s="1576" t="s">
        <v>328</v>
      </c>
      <c r="D27" s="1577"/>
      <c r="E27" s="1573" t="s">
        <v>843</v>
      </c>
      <c r="F27" s="1574"/>
      <c r="G27" s="1574"/>
      <c r="H27" s="1574"/>
      <c r="I27" s="1574"/>
      <c r="J27" s="1574"/>
      <c r="K27" s="1574"/>
      <c r="L27" s="1574"/>
      <c r="M27" s="1574"/>
      <c r="N27" s="1574"/>
      <c r="O27" s="1574"/>
      <c r="P27" s="1575"/>
      <c r="Q27" s="421"/>
      <c r="R27" s="408" t="s">
        <v>5</v>
      </c>
      <c r="S27" s="1576" t="s">
        <v>349</v>
      </c>
      <c r="T27" s="1577"/>
      <c r="U27" s="1578" t="s">
        <v>853</v>
      </c>
      <c r="V27" s="1579"/>
      <c r="W27" s="1579"/>
      <c r="X27" s="1579"/>
      <c r="Y27" s="1579"/>
      <c r="Z27" s="1579"/>
      <c r="AA27" s="1579"/>
      <c r="AB27" s="1579"/>
      <c r="AC27" s="1579"/>
      <c r="AD27" s="1579"/>
      <c r="AE27" s="1579"/>
      <c r="AF27" s="1580"/>
      <c r="AG27" s="421"/>
      <c r="AH27" s="408" t="s">
        <v>5</v>
      </c>
      <c r="AI27" s="1576" t="s">
        <v>293</v>
      </c>
      <c r="AJ27" s="1577"/>
      <c r="AK27" s="1573" t="s">
        <v>333</v>
      </c>
      <c r="AL27" s="1574"/>
      <c r="AM27" s="1574"/>
      <c r="AN27" s="1574"/>
      <c r="AO27" s="1574"/>
      <c r="AP27" s="1574"/>
      <c r="AQ27" s="1574"/>
      <c r="AR27" s="1574"/>
      <c r="AS27" s="1574"/>
      <c r="AT27" s="1574"/>
      <c r="AU27" s="1574"/>
      <c r="AV27" s="1587"/>
    </row>
    <row r="28" spans="1:52" ht="15" customHeight="1" x14ac:dyDescent="0.3">
      <c r="A28" s="400"/>
      <c r="B28" s="408" t="s">
        <v>5</v>
      </c>
      <c r="C28" s="1576" t="s">
        <v>331</v>
      </c>
      <c r="D28" s="1577"/>
      <c r="E28" s="1573" t="s">
        <v>844</v>
      </c>
      <c r="F28" s="1574"/>
      <c r="G28" s="1574"/>
      <c r="H28" s="1574"/>
      <c r="I28" s="1574"/>
      <c r="J28" s="1574"/>
      <c r="K28" s="1574"/>
      <c r="L28" s="1574"/>
      <c r="M28" s="1574"/>
      <c r="N28" s="1574"/>
      <c r="O28" s="1574"/>
      <c r="P28" s="1575"/>
      <c r="Q28" s="421"/>
      <c r="R28" s="408" t="s">
        <v>5</v>
      </c>
      <c r="S28" s="1576" t="s">
        <v>116</v>
      </c>
      <c r="T28" s="1577"/>
      <c r="U28" s="1578" t="s">
        <v>148</v>
      </c>
      <c r="V28" s="1579"/>
      <c r="W28" s="1579"/>
      <c r="X28" s="1579"/>
      <c r="Y28" s="1579"/>
      <c r="Z28" s="1579"/>
      <c r="AA28" s="1579"/>
      <c r="AB28" s="1579"/>
      <c r="AC28" s="1579"/>
      <c r="AD28" s="1579"/>
      <c r="AE28" s="1579"/>
      <c r="AF28" s="1580"/>
      <c r="AG28" s="421"/>
      <c r="AH28" s="408" t="s">
        <v>5</v>
      </c>
      <c r="AI28" s="1576" t="s">
        <v>67</v>
      </c>
      <c r="AJ28" s="1577"/>
      <c r="AK28" s="1573" t="s">
        <v>113</v>
      </c>
      <c r="AL28" s="1574"/>
      <c r="AM28" s="1574"/>
      <c r="AN28" s="1574"/>
      <c r="AO28" s="1574"/>
      <c r="AP28" s="1574"/>
      <c r="AQ28" s="1574"/>
      <c r="AR28" s="1574"/>
      <c r="AS28" s="1574"/>
      <c r="AT28" s="1574"/>
      <c r="AU28" s="1574"/>
      <c r="AV28" s="1587"/>
    </row>
    <row r="29" spans="1:52" ht="15" customHeight="1" x14ac:dyDescent="0.3">
      <c r="A29" s="400"/>
      <c r="B29" s="408" t="s">
        <v>5</v>
      </c>
      <c r="C29" s="1576" t="s">
        <v>335</v>
      </c>
      <c r="D29" s="1577"/>
      <c r="E29" s="1573" t="s">
        <v>305</v>
      </c>
      <c r="F29" s="1574"/>
      <c r="G29" s="1574"/>
      <c r="H29" s="1574"/>
      <c r="I29" s="1574"/>
      <c r="J29" s="1574"/>
      <c r="K29" s="1574"/>
      <c r="L29" s="1574"/>
      <c r="M29" s="1574"/>
      <c r="N29" s="1574"/>
      <c r="O29" s="1574"/>
      <c r="P29" s="1575"/>
      <c r="Q29" s="421"/>
      <c r="R29" s="408" t="s">
        <v>5</v>
      </c>
      <c r="S29" s="1576" t="s">
        <v>355</v>
      </c>
      <c r="T29" s="1577"/>
      <c r="U29" s="1578" t="s">
        <v>337</v>
      </c>
      <c r="V29" s="1579"/>
      <c r="W29" s="1579"/>
      <c r="X29" s="1579"/>
      <c r="Y29" s="1579"/>
      <c r="Z29" s="1579"/>
      <c r="AA29" s="1579"/>
      <c r="AB29" s="1579"/>
      <c r="AC29" s="1579"/>
      <c r="AD29" s="1579"/>
      <c r="AE29" s="1579"/>
      <c r="AF29" s="1580"/>
      <c r="AG29" s="421"/>
      <c r="AH29" s="410"/>
      <c r="AI29" s="1576" t="s">
        <v>1577</v>
      </c>
      <c r="AJ29" s="1577"/>
      <c r="AK29" s="1573"/>
      <c r="AL29" s="1574"/>
      <c r="AM29" s="1574"/>
      <c r="AN29" s="1574"/>
      <c r="AO29" s="1574"/>
      <c r="AP29" s="1574"/>
      <c r="AQ29" s="1574"/>
      <c r="AR29" s="1574"/>
      <c r="AS29" s="1574"/>
      <c r="AT29" s="1574"/>
      <c r="AU29" s="1574"/>
      <c r="AV29" s="1587"/>
    </row>
    <row r="30" spans="1:52" ht="15" customHeight="1" x14ac:dyDescent="0.3">
      <c r="A30" s="400"/>
      <c r="B30" s="408" t="s">
        <v>5</v>
      </c>
      <c r="C30" s="1576" t="s">
        <v>338</v>
      </c>
      <c r="D30" s="1577"/>
      <c r="E30" s="1573" t="s">
        <v>852</v>
      </c>
      <c r="F30" s="1574"/>
      <c r="G30" s="1574"/>
      <c r="H30" s="1574"/>
      <c r="I30" s="1574"/>
      <c r="J30" s="1574"/>
      <c r="K30" s="1574"/>
      <c r="L30" s="1574"/>
      <c r="M30" s="1574"/>
      <c r="N30" s="1574"/>
      <c r="O30" s="1574"/>
      <c r="P30" s="1575"/>
      <c r="Q30" s="421"/>
      <c r="R30" s="408" t="s">
        <v>5</v>
      </c>
      <c r="S30" s="1576" t="s">
        <v>362</v>
      </c>
      <c r="T30" s="1577"/>
      <c r="U30" s="1578" t="s">
        <v>653</v>
      </c>
      <c r="V30" s="1579"/>
      <c r="W30" s="1579"/>
      <c r="X30" s="1579"/>
      <c r="Y30" s="1579"/>
      <c r="Z30" s="1579"/>
      <c r="AA30" s="1579"/>
      <c r="AB30" s="1579"/>
      <c r="AC30" s="1579"/>
      <c r="AD30" s="1579"/>
      <c r="AE30" s="1579"/>
      <c r="AF30" s="1580"/>
      <c r="AG30" s="421"/>
      <c r="AH30" s="408" t="s">
        <v>5</v>
      </c>
      <c r="AI30" s="1576" t="s">
        <v>307</v>
      </c>
      <c r="AJ30" s="1577"/>
      <c r="AK30" s="1573" t="s">
        <v>14</v>
      </c>
      <c r="AL30" s="1574"/>
      <c r="AM30" s="1574"/>
      <c r="AN30" s="1574"/>
      <c r="AO30" s="1574"/>
      <c r="AP30" s="1574"/>
      <c r="AQ30" s="1574"/>
      <c r="AR30" s="1574"/>
      <c r="AS30" s="1574"/>
      <c r="AT30" s="1574"/>
      <c r="AU30" s="1574"/>
      <c r="AV30" s="1587"/>
    </row>
    <row r="31" spans="1:52" ht="15" customHeight="1" x14ac:dyDescent="0.3">
      <c r="A31" s="400"/>
      <c r="B31" s="408" t="s">
        <v>5</v>
      </c>
      <c r="C31" s="1576" t="s">
        <v>345</v>
      </c>
      <c r="D31" s="1577"/>
      <c r="E31" s="1573" t="s">
        <v>558</v>
      </c>
      <c r="F31" s="1574"/>
      <c r="G31" s="1574"/>
      <c r="H31" s="1574"/>
      <c r="I31" s="1574"/>
      <c r="J31" s="1574"/>
      <c r="K31" s="1574"/>
      <c r="L31" s="1574"/>
      <c r="M31" s="1574"/>
      <c r="N31" s="1574"/>
      <c r="O31" s="1574"/>
      <c r="P31" s="1575"/>
      <c r="Q31" s="421"/>
      <c r="R31" s="408" t="s">
        <v>5</v>
      </c>
      <c r="S31" s="1576" t="s">
        <v>365</v>
      </c>
      <c r="T31" s="1577"/>
      <c r="U31" s="1578" t="s">
        <v>566</v>
      </c>
      <c r="V31" s="1579"/>
      <c r="W31" s="1579"/>
      <c r="X31" s="1579"/>
      <c r="Y31" s="1579"/>
      <c r="Z31" s="1579"/>
      <c r="AA31" s="1579"/>
      <c r="AB31" s="1579"/>
      <c r="AC31" s="1579"/>
      <c r="AD31" s="1579"/>
      <c r="AE31" s="1579"/>
      <c r="AF31" s="1580"/>
      <c r="AG31" s="426"/>
      <c r="AH31" s="409" t="s">
        <v>5</v>
      </c>
      <c r="AI31" s="1588" t="s">
        <v>37</v>
      </c>
      <c r="AJ31" s="1589"/>
      <c r="AK31" s="1590" t="s">
        <v>505</v>
      </c>
      <c r="AL31" s="1591"/>
      <c r="AM31" s="1591"/>
      <c r="AN31" s="1591"/>
      <c r="AO31" s="1591"/>
      <c r="AP31" s="1591"/>
      <c r="AQ31" s="1591"/>
      <c r="AR31" s="1591"/>
      <c r="AS31" s="1591"/>
      <c r="AT31" s="1591"/>
      <c r="AU31" s="1591"/>
      <c r="AV31" s="1592"/>
    </row>
    <row r="32" spans="1:52" ht="15" customHeight="1" x14ac:dyDescent="0.3">
      <c r="A32" s="401"/>
      <c r="B32" s="408" t="s">
        <v>5</v>
      </c>
      <c r="C32" s="1576" t="s">
        <v>348</v>
      </c>
      <c r="D32" s="1577"/>
      <c r="E32" s="1573" t="s">
        <v>97</v>
      </c>
      <c r="F32" s="1574"/>
      <c r="G32" s="1574"/>
      <c r="H32" s="1574"/>
      <c r="I32" s="1574"/>
      <c r="J32" s="1574"/>
      <c r="K32" s="1574"/>
      <c r="L32" s="1574"/>
      <c r="M32" s="1574"/>
      <c r="N32" s="1574"/>
      <c r="O32" s="1574"/>
      <c r="P32" s="1575"/>
      <c r="Q32" s="421"/>
      <c r="R32" s="408" t="s">
        <v>5</v>
      </c>
      <c r="S32" s="1576" t="s">
        <v>329</v>
      </c>
      <c r="T32" s="1577"/>
      <c r="U32" s="1578" t="s">
        <v>860</v>
      </c>
      <c r="V32" s="1579"/>
      <c r="W32" s="1579"/>
      <c r="X32" s="1579"/>
      <c r="Y32" s="1579"/>
      <c r="Z32" s="1579"/>
      <c r="AA32" s="1579"/>
      <c r="AB32" s="1579"/>
      <c r="AC32" s="1579"/>
      <c r="AD32" s="1579"/>
      <c r="AE32" s="1579"/>
      <c r="AF32" s="1580"/>
      <c r="AG32" s="435" t="s">
        <v>5</v>
      </c>
      <c r="AH32" s="1593" t="s">
        <v>2</v>
      </c>
      <c r="AI32" s="1593"/>
      <c r="AJ32" s="1594"/>
      <c r="AK32" s="1595" t="s">
        <v>217</v>
      </c>
      <c r="AL32" s="1596"/>
      <c r="AM32" s="1596"/>
      <c r="AN32" s="1596"/>
      <c r="AO32" s="1596"/>
      <c r="AP32" s="1596"/>
      <c r="AQ32" s="1596"/>
      <c r="AR32" s="1596"/>
      <c r="AS32" s="1596"/>
      <c r="AT32" s="1596"/>
      <c r="AU32" s="1596"/>
      <c r="AV32" s="1597"/>
    </row>
    <row r="33" spans="1:69" ht="15" customHeight="1" x14ac:dyDescent="0.3">
      <c r="A33" s="402" t="s">
        <v>5</v>
      </c>
      <c r="B33" s="1582" t="s">
        <v>623</v>
      </c>
      <c r="C33" s="1582"/>
      <c r="D33" s="1583"/>
      <c r="E33" s="1584" t="s">
        <v>854</v>
      </c>
      <c r="F33" s="1585"/>
      <c r="G33" s="1585"/>
      <c r="H33" s="1585"/>
      <c r="I33" s="1585"/>
      <c r="J33" s="1585"/>
      <c r="K33" s="1585"/>
      <c r="L33" s="1585"/>
      <c r="M33" s="1585"/>
      <c r="N33" s="1585"/>
      <c r="O33" s="1585"/>
      <c r="P33" s="1598"/>
      <c r="Q33" s="421"/>
      <c r="R33" s="408" t="s">
        <v>5</v>
      </c>
      <c r="S33" s="1576" t="s">
        <v>371</v>
      </c>
      <c r="T33" s="1577"/>
      <c r="U33" s="1578" t="s">
        <v>862</v>
      </c>
      <c r="V33" s="1579"/>
      <c r="W33" s="1579"/>
      <c r="X33" s="1579"/>
      <c r="Y33" s="1579"/>
      <c r="Z33" s="1579"/>
      <c r="AA33" s="1579"/>
      <c r="AB33" s="1579"/>
      <c r="AC33" s="1579"/>
      <c r="AD33" s="1579"/>
      <c r="AE33" s="1579"/>
      <c r="AF33" s="1580"/>
      <c r="AH33" s="408" t="s">
        <v>5</v>
      </c>
      <c r="AI33" s="1576" t="s">
        <v>276</v>
      </c>
      <c r="AJ33" s="1577"/>
      <c r="AK33" s="1573" t="s">
        <v>245</v>
      </c>
      <c r="AL33" s="1574"/>
      <c r="AM33" s="1574"/>
      <c r="AN33" s="1574"/>
      <c r="AO33" s="1574"/>
      <c r="AP33" s="1574"/>
      <c r="AQ33" s="1574"/>
      <c r="AR33" s="1574"/>
      <c r="AS33" s="1574"/>
      <c r="AT33" s="1574"/>
      <c r="AU33" s="1574"/>
      <c r="AV33" s="1587"/>
    </row>
    <row r="34" spans="1:69" ht="15" customHeight="1" x14ac:dyDescent="0.3">
      <c r="A34" s="400"/>
      <c r="B34" s="408" t="s">
        <v>5</v>
      </c>
      <c r="C34" s="1576" t="s">
        <v>276</v>
      </c>
      <c r="D34" s="1577"/>
      <c r="E34" s="1573" t="s">
        <v>832</v>
      </c>
      <c r="F34" s="1574"/>
      <c r="G34" s="1574"/>
      <c r="H34" s="1574"/>
      <c r="I34" s="1574"/>
      <c r="J34" s="1574"/>
      <c r="K34" s="1574"/>
      <c r="L34" s="1574"/>
      <c r="M34" s="1574"/>
      <c r="N34" s="1574"/>
      <c r="O34" s="1574"/>
      <c r="P34" s="1575"/>
      <c r="Q34" s="421"/>
      <c r="R34" s="408" t="s">
        <v>5</v>
      </c>
      <c r="S34" s="1576" t="s">
        <v>376</v>
      </c>
      <c r="T34" s="1577"/>
      <c r="U34" s="1578" t="s">
        <v>863</v>
      </c>
      <c r="V34" s="1579"/>
      <c r="W34" s="1579"/>
      <c r="X34" s="1579"/>
      <c r="Y34" s="1579"/>
      <c r="Z34" s="1579"/>
      <c r="AA34" s="1579"/>
      <c r="AB34" s="1579"/>
      <c r="AC34" s="1579"/>
      <c r="AD34" s="1579"/>
      <c r="AE34" s="1579"/>
      <c r="AF34" s="1580"/>
      <c r="AH34" s="408" t="s">
        <v>5</v>
      </c>
      <c r="AI34" s="1576" t="s">
        <v>117</v>
      </c>
      <c r="AJ34" s="1577"/>
      <c r="AK34" s="1573" t="s">
        <v>351</v>
      </c>
      <c r="AL34" s="1574"/>
      <c r="AM34" s="1574"/>
      <c r="AN34" s="1574"/>
      <c r="AO34" s="1574"/>
      <c r="AP34" s="1574"/>
      <c r="AQ34" s="1574"/>
      <c r="AR34" s="1574"/>
      <c r="AS34" s="1574"/>
      <c r="AT34" s="1574"/>
      <c r="AU34" s="1574"/>
      <c r="AV34" s="1587"/>
    </row>
    <row r="35" spans="1:69" ht="15" customHeight="1" x14ac:dyDescent="0.3">
      <c r="A35" s="400"/>
      <c r="B35" s="408" t="s">
        <v>5</v>
      </c>
      <c r="C35" s="1576" t="s">
        <v>117</v>
      </c>
      <c r="D35" s="1577"/>
      <c r="E35" s="1573" t="s">
        <v>855</v>
      </c>
      <c r="F35" s="1574"/>
      <c r="G35" s="1574"/>
      <c r="H35" s="1574"/>
      <c r="I35" s="1574"/>
      <c r="J35" s="1574"/>
      <c r="K35" s="1574"/>
      <c r="L35" s="1574"/>
      <c r="M35" s="1574"/>
      <c r="N35" s="1574"/>
      <c r="O35" s="1574"/>
      <c r="P35" s="1575"/>
      <c r="Q35" s="421"/>
      <c r="R35" s="408" t="s">
        <v>5</v>
      </c>
      <c r="S35" s="1576" t="s">
        <v>385</v>
      </c>
      <c r="T35" s="1577"/>
      <c r="U35" s="1578" t="s">
        <v>230</v>
      </c>
      <c r="V35" s="1579"/>
      <c r="W35" s="1579"/>
      <c r="X35" s="1579"/>
      <c r="Y35" s="1579"/>
      <c r="Z35" s="1579"/>
      <c r="AA35" s="1579"/>
      <c r="AB35" s="1579"/>
      <c r="AC35" s="1579"/>
      <c r="AD35" s="1579"/>
      <c r="AE35" s="1579"/>
      <c r="AF35" s="1580"/>
      <c r="AH35" s="408" t="s">
        <v>5</v>
      </c>
      <c r="AI35" s="1576" t="s">
        <v>285</v>
      </c>
      <c r="AJ35" s="1577"/>
      <c r="AK35" s="1573" t="s">
        <v>361</v>
      </c>
      <c r="AL35" s="1574"/>
      <c r="AM35" s="1574"/>
      <c r="AN35" s="1574"/>
      <c r="AO35" s="1574"/>
      <c r="AP35" s="1574"/>
      <c r="AQ35" s="1574"/>
      <c r="AR35" s="1574"/>
      <c r="AS35" s="1574"/>
      <c r="AT35" s="1574"/>
      <c r="AU35" s="1574"/>
      <c r="AV35" s="1587"/>
    </row>
    <row r="36" spans="1:69" ht="15" customHeight="1" x14ac:dyDescent="0.3">
      <c r="A36" s="400"/>
      <c r="B36" s="408" t="s">
        <v>5</v>
      </c>
      <c r="C36" s="1576" t="s">
        <v>285</v>
      </c>
      <c r="D36" s="1577"/>
      <c r="E36" s="1573" t="s">
        <v>780</v>
      </c>
      <c r="F36" s="1574"/>
      <c r="G36" s="1574"/>
      <c r="H36" s="1574"/>
      <c r="I36" s="1574"/>
      <c r="J36" s="1574"/>
      <c r="K36" s="1574"/>
      <c r="L36" s="1574"/>
      <c r="M36" s="1574"/>
      <c r="N36" s="1574"/>
      <c r="O36" s="1574"/>
      <c r="P36" s="1575"/>
      <c r="Q36" s="421"/>
      <c r="R36" s="408" t="s">
        <v>5</v>
      </c>
      <c r="S36" s="1576" t="s">
        <v>393</v>
      </c>
      <c r="T36" s="1577"/>
      <c r="U36" s="1578" t="s">
        <v>785</v>
      </c>
      <c r="V36" s="1579"/>
      <c r="W36" s="1579"/>
      <c r="X36" s="1579"/>
      <c r="Y36" s="1579"/>
      <c r="Z36" s="1579"/>
      <c r="AA36" s="1579"/>
      <c r="AB36" s="1579"/>
      <c r="AC36" s="1579"/>
      <c r="AD36" s="1579"/>
      <c r="AE36" s="1579"/>
      <c r="AF36" s="1580"/>
      <c r="AH36" s="408" t="s">
        <v>5</v>
      </c>
      <c r="AI36" s="1576" t="s">
        <v>286</v>
      </c>
      <c r="AJ36" s="1577"/>
      <c r="AK36" s="1573" t="s">
        <v>364</v>
      </c>
      <c r="AL36" s="1574"/>
      <c r="AM36" s="1574"/>
      <c r="AN36" s="1574"/>
      <c r="AO36" s="1574"/>
      <c r="AP36" s="1574"/>
      <c r="AQ36" s="1574"/>
      <c r="AR36" s="1574"/>
      <c r="AS36" s="1574"/>
      <c r="AT36" s="1574"/>
      <c r="AU36" s="1574"/>
      <c r="AV36" s="1587"/>
    </row>
    <row r="37" spans="1:69" ht="15" customHeight="1" x14ac:dyDescent="0.3">
      <c r="A37" s="400"/>
      <c r="B37" s="408" t="s">
        <v>5</v>
      </c>
      <c r="C37" s="1576" t="s">
        <v>286</v>
      </c>
      <c r="D37" s="1577"/>
      <c r="E37" s="1573" t="s">
        <v>92</v>
      </c>
      <c r="F37" s="1574"/>
      <c r="G37" s="1574"/>
      <c r="H37" s="1574"/>
      <c r="I37" s="1574"/>
      <c r="J37" s="1574"/>
      <c r="K37" s="1574"/>
      <c r="L37" s="1574"/>
      <c r="M37" s="1574"/>
      <c r="N37" s="1574"/>
      <c r="O37" s="1574"/>
      <c r="P37" s="1575"/>
      <c r="Q37" s="422" t="s">
        <v>5</v>
      </c>
      <c r="R37" s="1582" t="s">
        <v>770</v>
      </c>
      <c r="S37" s="1582"/>
      <c r="T37" s="1583"/>
      <c r="U37" s="1584" t="s">
        <v>867</v>
      </c>
      <c r="V37" s="1585"/>
      <c r="W37" s="1585"/>
      <c r="X37" s="1585"/>
      <c r="Y37" s="1585"/>
      <c r="Z37" s="1585"/>
      <c r="AA37" s="1585"/>
      <c r="AB37" s="1585"/>
      <c r="AC37" s="1585"/>
      <c r="AD37" s="1585"/>
      <c r="AE37" s="1585"/>
      <c r="AF37" s="1598"/>
      <c r="AH37" s="408" t="s">
        <v>5</v>
      </c>
      <c r="AI37" s="1576" t="s">
        <v>183</v>
      </c>
      <c r="AJ37" s="1577"/>
      <c r="AK37" s="1573" t="s">
        <v>367</v>
      </c>
      <c r="AL37" s="1574"/>
      <c r="AM37" s="1574"/>
      <c r="AN37" s="1574"/>
      <c r="AO37" s="1574"/>
      <c r="AP37" s="1574"/>
      <c r="AQ37" s="1574"/>
      <c r="AR37" s="1574"/>
      <c r="AS37" s="1574"/>
      <c r="AT37" s="1574"/>
      <c r="AU37" s="1574"/>
      <c r="AV37" s="1587"/>
    </row>
    <row r="38" spans="1:69" ht="15" customHeight="1" x14ac:dyDescent="0.3">
      <c r="A38" s="400"/>
      <c r="B38" s="408" t="s">
        <v>5</v>
      </c>
      <c r="C38" s="1576" t="s">
        <v>183</v>
      </c>
      <c r="D38" s="1577"/>
      <c r="E38" s="1573" t="s">
        <v>597</v>
      </c>
      <c r="F38" s="1574"/>
      <c r="G38" s="1574"/>
      <c r="H38" s="1574"/>
      <c r="I38" s="1574"/>
      <c r="J38" s="1574"/>
      <c r="K38" s="1574"/>
      <c r="L38" s="1574"/>
      <c r="M38" s="1574"/>
      <c r="N38" s="1574"/>
      <c r="O38" s="1574"/>
      <c r="P38" s="1575"/>
      <c r="Q38" s="421"/>
      <c r="R38" s="408" t="s">
        <v>5</v>
      </c>
      <c r="S38" s="1576" t="s">
        <v>276</v>
      </c>
      <c r="T38" s="1577"/>
      <c r="U38" s="1578" t="s">
        <v>870</v>
      </c>
      <c r="V38" s="1579"/>
      <c r="W38" s="1579"/>
      <c r="X38" s="1579"/>
      <c r="Y38" s="1579"/>
      <c r="Z38" s="1579"/>
      <c r="AA38" s="1579"/>
      <c r="AB38" s="1579"/>
      <c r="AC38" s="1579"/>
      <c r="AD38" s="1579"/>
      <c r="AE38" s="1579"/>
      <c r="AF38" s="1580"/>
      <c r="AH38" s="408" t="s">
        <v>5</v>
      </c>
      <c r="AI38" s="1576" t="s">
        <v>289</v>
      </c>
      <c r="AJ38" s="1577"/>
      <c r="AK38" s="1573" t="s">
        <v>369</v>
      </c>
      <c r="AL38" s="1574"/>
      <c r="AM38" s="1574"/>
      <c r="AN38" s="1574"/>
      <c r="AO38" s="1574"/>
      <c r="AP38" s="1574"/>
      <c r="AQ38" s="1574"/>
      <c r="AR38" s="1574"/>
      <c r="AS38" s="1574"/>
      <c r="AT38" s="1574"/>
      <c r="AU38" s="1574"/>
      <c r="AV38" s="1587"/>
    </row>
    <row r="39" spans="1:69" ht="15" customHeight="1" x14ac:dyDescent="0.3">
      <c r="A39" s="400"/>
      <c r="B39" s="408" t="s">
        <v>5</v>
      </c>
      <c r="C39" s="1576" t="s">
        <v>289</v>
      </c>
      <c r="D39" s="1577"/>
      <c r="E39" s="1573" t="s">
        <v>576</v>
      </c>
      <c r="F39" s="1574"/>
      <c r="G39" s="1574"/>
      <c r="H39" s="1574"/>
      <c r="I39" s="1574"/>
      <c r="J39" s="1574"/>
      <c r="K39" s="1574"/>
      <c r="L39" s="1574"/>
      <c r="M39" s="1574"/>
      <c r="N39" s="1574"/>
      <c r="O39" s="1574"/>
      <c r="P39" s="1575"/>
      <c r="Q39" s="421"/>
      <c r="R39" s="408"/>
      <c r="S39" s="1576" t="s">
        <v>250</v>
      </c>
      <c r="T39" s="1577"/>
      <c r="U39" s="1578"/>
      <c r="V39" s="1579"/>
      <c r="W39" s="1579"/>
      <c r="X39" s="1579"/>
      <c r="Y39" s="1579"/>
      <c r="Z39" s="1579"/>
      <c r="AA39" s="1579"/>
      <c r="AB39" s="1579"/>
      <c r="AC39" s="1579"/>
      <c r="AD39" s="1579"/>
      <c r="AE39" s="1579"/>
      <c r="AF39" s="1580"/>
      <c r="AH39" s="408" t="s">
        <v>5</v>
      </c>
      <c r="AI39" s="1576" t="s">
        <v>293</v>
      </c>
      <c r="AJ39" s="1577"/>
      <c r="AK39" s="1573" t="s">
        <v>374</v>
      </c>
      <c r="AL39" s="1574"/>
      <c r="AM39" s="1574"/>
      <c r="AN39" s="1574"/>
      <c r="AO39" s="1574"/>
      <c r="AP39" s="1574"/>
      <c r="AQ39" s="1574"/>
      <c r="AR39" s="1574"/>
      <c r="AS39" s="1574"/>
      <c r="AT39" s="1574"/>
      <c r="AU39" s="1574"/>
      <c r="AV39" s="1587"/>
    </row>
    <row r="40" spans="1:69" ht="15" customHeight="1" x14ac:dyDescent="0.3">
      <c r="A40" s="400"/>
      <c r="B40" s="408" t="s">
        <v>5</v>
      </c>
      <c r="C40" s="1576" t="s">
        <v>293</v>
      </c>
      <c r="D40" s="1577"/>
      <c r="E40" s="1573" t="s">
        <v>865</v>
      </c>
      <c r="F40" s="1574"/>
      <c r="G40" s="1574"/>
      <c r="H40" s="1574"/>
      <c r="I40" s="1574"/>
      <c r="J40" s="1574"/>
      <c r="K40" s="1574"/>
      <c r="L40" s="1574"/>
      <c r="M40" s="1574"/>
      <c r="N40" s="1574"/>
      <c r="O40" s="1574"/>
      <c r="P40" s="1575"/>
      <c r="Q40" s="421"/>
      <c r="R40" s="408" t="s">
        <v>5</v>
      </c>
      <c r="S40" s="1576" t="s">
        <v>285</v>
      </c>
      <c r="T40" s="1577"/>
      <c r="U40" s="1578" t="s">
        <v>873</v>
      </c>
      <c r="V40" s="1579"/>
      <c r="W40" s="1579"/>
      <c r="X40" s="1579"/>
      <c r="Y40" s="1579"/>
      <c r="Z40" s="1579"/>
      <c r="AA40" s="1579"/>
      <c r="AB40" s="1579"/>
      <c r="AC40" s="1579"/>
      <c r="AD40" s="1579"/>
      <c r="AE40" s="1579"/>
      <c r="AF40" s="1580"/>
      <c r="AH40" s="408" t="s">
        <v>5</v>
      </c>
      <c r="AI40" s="1576" t="s">
        <v>379</v>
      </c>
      <c r="AJ40" s="1577"/>
      <c r="AK40" s="1573" t="s">
        <v>384</v>
      </c>
      <c r="AL40" s="1574"/>
      <c r="AM40" s="1574"/>
      <c r="AN40" s="1574"/>
      <c r="AO40" s="1574"/>
      <c r="AP40" s="1574"/>
      <c r="AQ40" s="1574"/>
      <c r="AR40" s="1574"/>
      <c r="AS40" s="1574"/>
      <c r="AT40" s="1574"/>
      <c r="AU40" s="1574"/>
      <c r="AV40" s="1587"/>
    </row>
    <row r="41" spans="1:69" ht="15" customHeight="1" x14ac:dyDescent="0.3">
      <c r="A41" s="400"/>
      <c r="B41" s="408" t="s">
        <v>5</v>
      </c>
      <c r="C41" s="1576" t="s">
        <v>67</v>
      </c>
      <c r="D41" s="1577"/>
      <c r="E41" s="1573" t="s">
        <v>868</v>
      </c>
      <c r="F41" s="1574"/>
      <c r="G41" s="1574"/>
      <c r="H41" s="1574"/>
      <c r="I41" s="1574"/>
      <c r="J41" s="1574"/>
      <c r="K41" s="1574"/>
      <c r="L41" s="1574"/>
      <c r="M41" s="1574"/>
      <c r="N41" s="1574"/>
      <c r="O41" s="1574"/>
      <c r="P41" s="1575"/>
      <c r="Q41" s="421"/>
      <c r="R41" s="408" t="s">
        <v>5</v>
      </c>
      <c r="S41" s="1576" t="s">
        <v>286</v>
      </c>
      <c r="T41" s="1577"/>
      <c r="U41" s="1578" t="s">
        <v>482</v>
      </c>
      <c r="V41" s="1579"/>
      <c r="W41" s="1579"/>
      <c r="X41" s="1579"/>
      <c r="Y41" s="1579"/>
      <c r="Z41" s="1579"/>
      <c r="AA41" s="1579"/>
      <c r="AB41" s="1579"/>
      <c r="AC41" s="1579"/>
      <c r="AD41" s="1579"/>
      <c r="AE41" s="1579"/>
      <c r="AF41" s="1580"/>
      <c r="AH41" s="408" t="s">
        <v>5</v>
      </c>
      <c r="AI41" s="1576" t="s">
        <v>67</v>
      </c>
      <c r="AJ41" s="1577"/>
      <c r="AK41" s="1573" t="s">
        <v>390</v>
      </c>
      <c r="AL41" s="1574"/>
      <c r="AM41" s="1574"/>
      <c r="AN41" s="1574"/>
      <c r="AO41" s="1574"/>
      <c r="AP41" s="1574"/>
      <c r="AQ41" s="1574"/>
      <c r="AR41" s="1574"/>
      <c r="AS41" s="1574"/>
      <c r="AT41" s="1574"/>
      <c r="AU41" s="1574"/>
      <c r="AV41" s="1587"/>
    </row>
    <row r="42" spans="1:69" ht="15" customHeight="1" x14ac:dyDescent="0.3">
      <c r="A42" s="400"/>
      <c r="B42" s="408" t="s">
        <v>5</v>
      </c>
      <c r="C42" s="1576" t="s">
        <v>300</v>
      </c>
      <c r="D42" s="1577"/>
      <c r="E42" s="1573" t="s">
        <v>6</v>
      </c>
      <c r="F42" s="1574"/>
      <c r="G42" s="1574"/>
      <c r="H42" s="1574"/>
      <c r="I42" s="1574"/>
      <c r="J42" s="1574"/>
      <c r="K42" s="1574"/>
      <c r="L42" s="1574"/>
      <c r="M42" s="1574"/>
      <c r="N42" s="1574"/>
      <c r="O42" s="1574"/>
      <c r="P42" s="1575"/>
      <c r="Q42" s="421"/>
      <c r="R42" s="408" t="s">
        <v>5</v>
      </c>
      <c r="S42" s="1576" t="s">
        <v>183</v>
      </c>
      <c r="T42" s="1577"/>
      <c r="U42" s="1578" t="s">
        <v>357</v>
      </c>
      <c r="V42" s="1579"/>
      <c r="W42" s="1579"/>
      <c r="X42" s="1579"/>
      <c r="Y42" s="1579"/>
      <c r="Z42" s="1579"/>
      <c r="AA42" s="1579"/>
      <c r="AB42" s="1579"/>
      <c r="AC42" s="1579"/>
      <c r="AD42" s="1579"/>
      <c r="AE42" s="1579"/>
      <c r="AF42" s="1580"/>
      <c r="AH42" s="408" t="s">
        <v>5</v>
      </c>
      <c r="AI42" s="1576" t="s">
        <v>395</v>
      </c>
      <c r="AJ42" s="1577"/>
      <c r="AK42" s="1573" t="s">
        <v>356</v>
      </c>
      <c r="AL42" s="1574"/>
      <c r="AM42" s="1574"/>
      <c r="AN42" s="1574"/>
      <c r="AO42" s="1574"/>
      <c r="AP42" s="1574"/>
      <c r="AQ42" s="1574"/>
      <c r="AR42" s="1574"/>
      <c r="AS42" s="1574"/>
      <c r="AT42" s="1574"/>
      <c r="AU42" s="1574"/>
      <c r="AV42" s="1587"/>
    </row>
    <row r="43" spans="1:69" ht="15" customHeight="1" x14ac:dyDescent="0.3">
      <c r="A43" s="400"/>
      <c r="B43" s="408" t="s">
        <v>5</v>
      </c>
      <c r="C43" s="1576" t="s">
        <v>307</v>
      </c>
      <c r="D43" s="1577"/>
      <c r="E43" s="1573" t="s">
        <v>871</v>
      </c>
      <c r="F43" s="1574"/>
      <c r="G43" s="1574"/>
      <c r="H43" s="1574"/>
      <c r="I43" s="1574"/>
      <c r="J43" s="1574"/>
      <c r="K43" s="1574"/>
      <c r="L43" s="1574"/>
      <c r="M43" s="1574"/>
      <c r="N43" s="1574"/>
      <c r="O43" s="1574"/>
      <c r="P43" s="1575"/>
      <c r="Q43" s="421"/>
      <c r="R43" s="408" t="s">
        <v>5</v>
      </c>
      <c r="S43" s="1576" t="s">
        <v>289</v>
      </c>
      <c r="T43" s="1577"/>
      <c r="U43" s="1578" t="s">
        <v>957</v>
      </c>
      <c r="V43" s="1579"/>
      <c r="W43" s="1579"/>
      <c r="X43" s="1579"/>
      <c r="Y43" s="1579"/>
      <c r="Z43" s="1579"/>
      <c r="AA43" s="1579"/>
      <c r="AB43" s="1579"/>
      <c r="AC43" s="1579"/>
      <c r="AD43" s="1579"/>
      <c r="AE43" s="1579"/>
      <c r="AF43" s="1580"/>
      <c r="AH43" s="408" t="s">
        <v>5</v>
      </c>
      <c r="AI43" s="1576" t="s">
        <v>300</v>
      </c>
      <c r="AJ43" s="1577"/>
      <c r="AK43" s="1573" t="s">
        <v>313</v>
      </c>
      <c r="AL43" s="1574"/>
      <c r="AM43" s="1574"/>
      <c r="AN43" s="1574"/>
      <c r="AO43" s="1574"/>
      <c r="AP43" s="1574"/>
      <c r="AQ43" s="1574"/>
      <c r="AR43" s="1574"/>
      <c r="AS43" s="1574"/>
      <c r="AT43" s="1574"/>
      <c r="AU43" s="1574"/>
      <c r="AV43" s="1587"/>
    </row>
    <row r="44" spans="1:69" ht="15" customHeight="1" x14ac:dyDescent="0.3">
      <c r="A44" s="400"/>
      <c r="B44" s="408" t="s">
        <v>5</v>
      </c>
      <c r="C44" s="1576" t="s">
        <v>399</v>
      </c>
      <c r="D44" s="1577"/>
      <c r="E44" s="1573" t="s">
        <v>874</v>
      </c>
      <c r="F44" s="1574"/>
      <c r="G44" s="1574"/>
      <c r="H44" s="1574"/>
      <c r="I44" s="1574"/>
      <c r="J44" s="1574"/>
      <c r="K44" s="1574"/>
      <c r="L44" s="1574"/>
      <c r="M44" s="1574"/>
      <c r="N44" s="1574"/>
      <c r="O44" s="1574"/>
      <c r="P44" s="1575"/>
      <c r="Q44" s="421"/>
      <c r="R44" s="408" t="s">
        <v>5</v>
      </c>
      <c r="S44" s="1576" t="s">
        <v>293</v>
      </c>
      <c r="T44" s="1577"/>
      <c r="U44" s="1578" t="s">
        <v>878</v>
      </c>
      <c r="V44" s="1579"/>
      <c r="W44" s="1579"/>
      <c r="X44" s="1579"/>
      <c r="Y44" s="1579"/>
      <c r="Z44" s="1579"/>
      <c r="AA44" s="1579"/>
      <c r="AB44" s="1579"/>
      <c r="AC44" s="1579"/>
      <c r="AD44" s="1579"/>
      <c r="AE44" s="1579"/>
      <c r="AF44" s="1580"/>
      <c r="AH44" s="408" t="s">
        <v>5</v>
      </c>
      <c r="AI44" s="1576" t="s">
        <v>402</v>
      </c>
      <c r="AJ44" s="1577"/>
      <c r="AK44" s="1573" t="s">
        <v>404</v>
      </c>
      <c r="AL44" s="1574"/>
      <c r="AM44" s="1574"/>
      <c r="AN44" s="1574"/>
      <c r="AO44" s="1574"/>
      <c r="AP44" s="1574"/>
      <c r="AQ44" s="1574"/>
      <c r="AR44" s="1574"/>
      <c r="AS44" s="1574"/>
      <c r="AT44" s="1574"/>
      <c r="AU44" s="1574"/>
      <c r="AV44" s="1587"/>
    </row>
    <row r="45" spans="1:69" ht="15" customHeight="1" x14ac:dyDescent="0.3">
      <c r="A45" s="400"/>
      <c r="B45" s="408" t="s">
        <v>5</v>
      </c>
      <c r="C45" s="1576" t="s">
        <v>37</v>
      </c>
      <c r="D45" s="1577"/>
      <c r="E45" s="1573" t="s">
        <v>819</v>
      </c>
      <c r="F45" s="1574"/>
      <c r="G45" s="1574"/>
      <c r="H45" s="1574"/>
      <c r="I45" s="1574"/>
      <c r="J45" s="1574"/>
      <c r="K45" s="1574"/>
      <c r="L45" s="1574"/>
      <c r="M45" s="1574"/>
      <c r="N45" s="1574"/>
      <c r="O45" s="1574"/>
      <c r="P45" s="1575"/>
      <c r="Q45" s="421"/>
      <c r="R45" s="408" t="s">
        <v>5</v>
      </c>
      <c r="S45" s="1576" t="s">
        <v>67</v>
      </c>
      <c r="T45" s="1577"/>
      <c r="U45" s="1578" t="s">
        <v>881</v>
      </c>
      <c r="V45" s="1579"/>
      <c r="W45" s="1579"/>
      <c r="X45" s="1579"/>
      <c r="Y45" s="1579"/>
      <c r="Z45" s="1579"/>
      <c r="AA45" s="1579"/>
      <c r="AB45" s="1579"/>
      <c r="AC45" s="1579"/>
      <c r="AD45" s="1579"/>
      <c r="AE45" s="1579"/>
      <c r="AF45" s="1580"/>
      <c r="AH45" s="408" t="s">
        <v>5</v>
      </c>
      <c r="AI45" s="1576" t="s">
        <v>307</v>
      </c>
      <c r="AJ45" s="1577"/>
      <c r="AK45" s="1573" t="s">
        <v>405</v>
      </c>
      <c r="AL45" s="1574"/>
      <c r="AM45" s="1574"/>
      <c r="AN45" s="1574"/>
      <c r="AO45" s="1574"/>
      <c r="AP45" s="1574"/>
      <c r="AQ45" s="1574"/>
      <c r="AR45" s="1574"/>
      <c r="AS45" s="1574"/>
      <c r="AT45" s="1574"/>
      <c r="AU45" s="1574"/>
      <c r="AV45" s="1587"/>
      <c r="BO45" s="445"/>
      <c r="BP45" s="445"/>
      <c r="BQ45" s="445"/>
    </row>
    <row r="46" spans="1:69" ht="15" customHeight="1" x14ac:dyDescent="0.3">
      <c r="A46" s="400"/>
      <c r="B46" s="408" t="s">
        <v>5</v>
      </c>
      <c r="C46" s="1576" t="s">
        <v>319</v>
      </c>
      <c r="D46" s="1577"/>
      <c r="E46" s="1573" t="s">
        <v>877</v>
      </c>
      <c r="F46" s="1574"/>
      <c r="G46" s="1574"/>
      <c r="H46" s="1574"/>
      <c r="I46" s="1574"/>
      <c r="J46" s="1574"/>
      <c r="K46" s="1574"/>
      <c r="L46" s="1574"/>
      <c r="M46" s="1574"/>
      <c r="N46" s="1574"/>
      <c r="O46" s="1574"/>
      <c r="P46" s="1575"/>
      <c r="Q46" s="421"/>
      <c r="R46" s="408"/>
      <c r="S46" s="1576" t="s">
        <v>340</v>
      </c>
      <c r="T46" s="1577"/>
      <c r="U46" s="1578"/>
      <c r="V46" s="1579"/>
      <c r="W46" s="1579"/>
      <c r="X46" s="1579"/>
      <c r="Y46" s="1579"/>
      <c r="Z46" s="1579"/>
      <c r="AA46" s="1579"/>
      <c r="AB46" s="1579"/>
      <c r="AC46" s="1579"/>
      <c r="AD46" s="1579"/>
      <c r="AE46" s="1579"/>
      <c r="AF46" s="1580"/>
      <c r="AH46" s="408" t="s">
        <v>5</v>
      </c>
      <c r="AI46" s="1576" t="s">
        <v>37</v>
      </c>
      <c r="AJ46" s="1577"/>
      <c r="AK46" s="1573" t="s">
        <v>407</v>
      </c>
      <c r="AL46" s="1574"/>
      <c r="AM46" s="1574"/>
      <c r="AN46" s="1574"/>
      <c r="AO46" s="1574"/>
      <c r="AP46" s="1574"/>
      <c r="AQ46" s="1574"/>
      <c r="AR46" s="1574"/>
      <c r="AS46" s="1574"/>
      <c r="AT46" s="1574"/>
      <c r="AU46" s="1574"/>
      <c r="AV46" s="1587"/>
      <c r="BO46" s="445"/>
      <c r="BP46" s="445"/>
      <c r="BQ46" s="445"/>
    </row>
    <row r="47" spans="1:69" ht="15" customHeight="1" x14ac:dyDescent="0.3">
      <c r="A47" s="400"/>
      <c r="B47" s="408" t="s">
        <v>5</v>
      </c>
      <c r="C47" s="1576"/>
      <c r="D47" s="1577"/>
      <c r="E47" s="1573" t="s">
        <v>835</v>
      </c>
      <c r="F47" s="1574"/>
      <c r="G47" s="1574"/>
      <c r="H47" s="1574"/>
      <c r="I47" s="1574"/>
      <c r="J47" s="1574"/>
      <c r="K47" s="1574"/>
      <c r="L47" s="1574"/>
      <c r="M47" s="1574"/>
      <c r="N47" s="1574"/>
      <c r="O47" s="1574"/>
      <c r="P47" s="1575"/>
      <c r="Q47" s="421"/>
      <c r="R47" s="408" t="s">
        <v>5</v>
      </c>
      <c r="S47" s="1576" t="s">
        <v>307</v>
      </c>
      <c r="T47" s="1577"/>
      <c r="U47" s="1578" t="s">
        <v>47</v>
      </c>
      <c r="V47" s="1579"/>
      <c r="W47" s="1579"/>
      <c r="X47" s="1579"/>
      <c r="Y47" s="1579"/>
      <c r="Z47" s="1579"/>
      <c r="AA47" s="1579"/>
      <c r="AB47" s="1579"/>
      <c r="AC47" s="1579"/>
      <c r="AD47" s="1579"/>
      <c r="AE47" s="1579"/>
      <c r="AF47" s="1580"/>
      <c r="AH47" s="408" t="s">
        <v>5</v>
      </c>
      <c r="AI47" s="1576" t="s">
        <v>803</v>
      </c>
      <c r="AJ47" s="1577"/>
      <c r="AK47" s="1573" t="s">
        <v>184</v>
      </c>
      <c r="AL47" s="1574"/>
      <c r="AM47" s="1574"/>
      <c r="AN47" s="1574"/>
      <c r="AO47" s="1574"/>
      <c r="AP47" s="1574"/>
      <c r="AQ47" s="1574"/>
      <c r="AR47" s="1574"/>
      <c r="AS47" s="1574"/>
      <c r="AT47" s="1574"/>
      <c r="AU47" s="1574"/>
      <c r="AV47" s="1587"/>
      <c r="BO47" s="445"/>
      <c r="BP47" s="445"/>
      <c r="BQ47" s="445"/>
    </row>
    <row r="48" spans="1:69" ht="15" customHeight="1" x14ac:dyDescent="0.3">
      <c r="A48" s="400"/>
      <c r="B48" s="408" t="s">
        <v>5</v>
      </c>
      <c r="C48" s="1576" t="s">
        <v>328</v>
      </c>
      <c r="D48" s="1577"/>
      <c r="E48" s="1573" t="s">
        <v>879</v>
      </c>
      <c r="F48" s="1574"/>
      <c r="G48" s="1574"/>
      <c r="H48" s="1574"/>
      <c r="I48" s="1574"/>
      <c r="J48" s="1574"/>
      <c r="K48" s="1574"/>
      <c r="L48" s="1574"/>
      <c r="M48" s="1574"/>
      <c r="N48" s="1574"/>
      <c r="O48" s="1574"/>
      <c r="P48" s="1575"/>
      <c r="Q48" s="421"/>
      <c r="R48" s="408" t="s">
        <v>5</v>
      </c>
      <c r="S48" s="1576" t="s">
        <v>37</v>
      </c>
      <c r="T48" s="1577"/>
      <c r="U48" s="1578" t="s">
        <v>465</v>
      </c>
      <c r="V48" s="1579"/>
      <c r="W48" s="1579"/>
      <c r="X48" s="1579"/>
      <c r="Y48" s="1579"/>
      <c r="Z48" s="1579"/>
      <c r="AA48" s="1579"/>
      <c r="AB48" s="1579"/>
      <c r="AC48" s="1579"/>
      <c r="AD48" s="1579"/>
      <c r="AE48" s="1579"/>
      <c r="AF48" s="1580"/>
      <c r="AH48" s="408" t="s">
        <v>5</v>
      </c>
      <c r="AI48" s="1576" t="s">
        <v>319</v>
      </c>
      <c r="AJ48" s="1577"/>
      <c r="AK48" s="1573" t="s">
        <v>207</v>
      </c>
      <c r="AL48" s="1574"/>
      <c r="AM48" s="1574"/>
      <c r="AN48" s="1574"/>
      <c r="AO48" s="1574"/>
      <c r="AP48" s="1574"/>
      <c r="AQ48" s="1574"/>
      <c r="AR48" s="1574"/>
      <c r="AS48" s="1574"/>
      <c r="AT48" s="1574"/>
      <c r="AU48" s="1574"/>
      <c r="AV48" s="1587"/>
      <c r="BO48" s="445"/>
      <c r="BP48" s="445"/>
      <c r="BQ48" s="445"/>
    </row>
    <row r="49" spans="1:69" ht="15" customHeight="1" x14ac:dyDescent="0.3">
      <c r="A49" s="400"/>
      <c r="B49" s="408" t="s">
        <v>5</v>
      </c>
      <c r="C49" s="1576" t="s">
        <v>335</v>
      </c>
      <c r="D49" s="1577"/>
      <c r="E49" s="1573" t="s">
        <v>882</v>
      </c>
      <c r="F49" s="1574"/>
      <c r="G49" s="1574"/>
      <c r="H49" s="1574"/>
      <c r="I49" s="1574"/>
      <c r="J49" s="1574"/>
      <c r="K49" s="1574"/>
      <c r="L49" s="1574"/>
      <c r="M49" s="1574"/>
      <c r="N49" s="1574"/>
      <c r="O49" s="1574"/>
      <c r="P49" s="1575"/>
      <c r="Q49" s="421"/>
      <c r="R49" s="408" t="s">
        <v>5</v>
      </c>
      <c r="S49" s="1576" t="s">
        <v>319</v>
      </c>
      <c r="T49" s="1577"/>
      <c r="U49" s="1578" t="s">
        <v>886</v>
      </c>
      <c r="V49" s="1579"/>
      <c r="W49" s="1579"/>
      <c r="X49" s="1579"/>
      <c r="Y49" s="1579"/>
      <c r="Z49" s="1579"/>
      <c r="AA49" s="1579"/>
      <c r="AB49" s="1579"/>
      <c r="AC49" s="1579"/>
      <c r="AD49" s="1579"/>
      <c r="AE49" s="1579"/>
      <c r="AF49" s="1580"/>
      <c r="AH49" s="408" t="s">
        <v>5</v>
      </c>
      <c r="AI49" s="1576" t="s">
        <v>328</v>
      </c>
      <c r="AJ49" s="1577"/>
      <c r="AK49" s="1573" t="s">
        <v>408</v>
      </c>
      <c r="AL49" s="1574"/>
      <c r="AM49" s="1574"/>
      <c r="AN49" s="1574"/>
      <c r="AO49" s="1574"/>
      <c r="AP49" s="1574"/>
      <c r="AQ49" s="1574"/>
      <c r="AR49" s="1574"/>
      <c r="AS49" s="1574"/>
      <c r="AT49" s="1574"/>
      <c r="AU49" s="1574"/>
      <c r="AV49" s="1587"/>
      <c r="BO49" s="445"/>
      <c r="BP49" s="445"/>
      <c r="BQ49" s="445"/>
    </row>
    <row r="50" spans="1:69" ht="15" customHeight="1" x14ac:dyDescent="0.3">
      <c r="A50" s="400"/>
      <c r="B50" s="408" t="s">
        <v>5</v>
      </c>
      <c r="C50" s="1576" t="s">
        <v>338</v>
      </c>
      <c r="D50" s="1577"/>
      <c r="E50" s="1573" t="s">
        <v>883</v>
      </c>
      <c r="F50" s="1574"/>
      <c r="G50" s="1574"/>
      <c r="H50" s="1574"/>
      <c r="I50" s="1574"/>
      <c r="J50" s="1574"/>
      <c r="K50" s="1574"/>
      <c r="L50" s="1574"/>
      <c r="M50" s="1574"/>
      <c r="N50" s="1574"/>
      <c r="O50" s="1574"/>
      <c r="P50" s="1575"/>
      <c r="Q50" s="421"/>
      <c r="R50" s="408" t="s">
        <v>5</v>
      </c>
      <c r="S50" s="1576" t="s">
        <v>328</v>
      </c>
      <c r="T50" s="1577"/>
      <c r="U50" s="1578" t="s">
        <v>642</v>
      </c>
      <c r="V50" s="1579"/>
      <c r="W50" s="1579"/>
      <c r="X50" s="1579"/>
      <c r="Y50" s="1579"/>
      <c r="Z50" s="1579"/>
      <c r="AA50" s="1579"/>
      <c r="AB50" s="1579"/>
      <c r="AC50" s="1579"/>
      <c r="AD50" s="1579"/>
      <c r="AE50" s="1579"/>
      <c r="AF50" s="1580"/>
      <c r="AG50" s="414"/>
      <c r="AH50" s="408" t="s">
        <v>5</v>
      </c>
      <c r="AI50" s="1576" t="s">
        <v>335</v>
      </c>
      <c r="AJ50" s="1577"/>
      <c r="AK50" s="1573" t="s">
        <v>96</v>
      </c>
      <c r="AL50" s="1574"/>
      <c r="AM50" s="1574"/>
      <c r="AN50" s="1574"/>
      <c r="AO50" s="1574"/>
      <c r="AP50" s="1574"/>
      <c r="AQ50" s="1574"/>
      <c r="AR50" s="1574"/>
      <c r="AS50" s="1574"/>
      <c r="AT50" s="1574"/>
      <c r="AU50" s="1574"/>
      <c r="AV50" s="1587"/>
      <c r="BO50" s="445"/>
      <c r="BP50" s="445"/>
      <c r="BQ50" s="445"/>
    </row>
    <row r="51" spans="1:69" ht="15" customHeight="1" x14ac:dyDescent="0.3">
      <c r="A51" s="400"/>
      <c r="B51" s="408" t="s">
        <v>5</v>
      </c>
      <c r="C51" s="1576" t="s">
        <v>345</v>
      </c>
      <c r="D51" s="1577"/>
      <c r="E51" s="1573" t="s">
        <v>885</v>
      </c>
      <c r="F51" s="1574"/>
      <c r="G51" s="1574"/>
      <c r="H51" s="1574"/>
      <c r="I51" s="1574"/>
      <c r="J51" s="1574"/>
      <c r="K51" s="1574"/>
      <c r="L51" s="1574"/>
      <c r="M51" s="1574"/>
      <c r="N51" s="1574"/>
      <c r="O51" s="1574"/>
      <c r="P51" s="1575"/>
      <c r="Q51" s="421"/>
      <c r="R51" s="408" t="s">
        <v>5</v>
      </c>
      <c r="S51" s="1576" t="s">
        <v>335</v>
      </c>
      <c r="T51" s="1577"/>
      <c r="U51" s="1578" t="s">
        <v>889</v>
      </c>
      <c r="V51" s="1579"/>
      <c r="W51" s="1579"/>
      <c r="X51" s="1579"/>
      <c r="Y51" s="1579"/>
      <c r="Z51" s="1579"/>
      <c r="AA51" s="1579"/>
      <c r="AB51" s="1579"/>
      <c r="AC51" s="1579"/>
      <c r="AD51" s="1579"/>
      <c r="AE51" s="1579"/>
      <c r="AF51" s="1580"/>
      <c r="AG51" s="422" t="s">
        <v>5</v>
      </c>
      <c r="AH51" s="1582" t="s">
        <v>432</v>
      </c>
      <c r="AI51" s="1582"/>
      <c r="AJ51" s="1583"/>
      <c r="AK51" s="1584" t="s">
        <v>162</v>
      </c>
      <c r="AL51" s="1585"/>
      <c r="AM51" s="1585"/>
      <c r="AN51" s="1585"/>
      <c r="AO51" s="1585"/>
      <c r="AP51" s="1585"/>
      <c r="AQ51" s="1585"/>
      <c r="AR51" s="1585"/>
      <c r="AS51" s="1585"/>
      <c r="AT51" s="1585"/>
      <c r="AU51" s="1585"/>
      <c r="AV51" s="1586"/>
    </row>
    <row r="52" spans="1:69" ht="15" customHeight="1" x14ac:dyDescent="0.3">
      <c r="A52" s="400"/>
      <c r="B52" s="408" t="s">
        <v>5</v>
      </c>
      <c r="C52" s="1576" t="s">
        <v>348</v>
      </c>
      <c r="D52" s="1577"/>
      <c r="E52" s="1573" t="s">
        <v>98</v>
      </c>
      <c r="F52" s="1574"/>
      <c r="G52" s="1574"/>
      <c r="H52" s="1574"/>
      <c r="I52" s="1574"/>
      <c r="J52" s="1574"/>
      <c r="K52" s="1574"/>
      <c r="L52" s="1574"/>
      <c r="M52" s="1574"/>
      <c r="N52" s="1574"/>
      <c r="O52" s="1574"/>
      <c r="P52" s="1575"/>
      <c r="Q52" s="421"/>
      <c r="R52" s="408" t="s">
        <v>5</v>
      </c>
      <c r="S52" s="1576" t="s">
        <v>338</v>
      </c>
      <c r="T52" s="1577"/>
      <c r="U52" s="1578" t="s">
        <v>604</v>
      </c>
      <c r="V52" s="1579"/>
      <c r="W52" s="1579"/>
      <c r="X52" s="1579"/>
      <c r="Y52" s="1579"/>
      <c r="Z52" s="1579"/>
      <c r="AA52" s="1579"/>
      <c r="AB52" s="1579"/>
      <c r="AC52" s="1579"/>
      <c r="AD52" s="1579"/>
      <c r="AE52" s="1579"/>
      <c r="AF52" s="1580"/>
      <c r="AG52" s="421"/>
      <c r="AH52" s="408" t="s">
        <v>5</v>
      </c>
      <c r="AI52" s="1576" t="s">
        <v>276</v>
      </c>
      <c r="AJ52" s="1577"/>
      <c r="AK52" s="1573" t="s">
        <v>412</v>
      </c>
      <c r="AL52" s="1574"/>
      <c r="AM52" s="1574"/>
      <c r="AN52" s="1574"/>
      <c r="AO52" s="1574"/>
      <c r="AP52" s="1574"/>
      <c r="AQ52" s="1574"/>
      <c r="AR52" s="1574"/>
      <c r="AS52" s="1574"/>
      <c r="AT52" s="1574"/>
      <c r="AU52" s="1574"/>
      <c r="AV52" s="1587"/>
    </row>
    <row r="53" spans="1:69" ht="15" customHeight="1" x14ac:dyDescent="0.3">
      <c r="A53" s="400"/>
      <c r="B53" s="408" t="s">
        <v>5</v>
      </c>
      <c r="C53" s="1576" t="s">
        <v>318</v>
      </c>
      <c r="D53" s="1577"/>
      <c r="E53" s="1573" t="s">
        <v>302</v>
      </c>
      <c r="F53" s="1574"/>
      <c r="G53" s="1574"/>
      <c r="H53" s="1574"/>
      <c r="I53" s="1574"/>
      <c r="J53" s="1574"/>
      <c r="K53" s="1574"/>
      <c r="L53" s="1574"/>
      <c r="M53" s="1574"/>
      <c r="N53" s="1574"/>
      <c r="O53" s="1574"/>
      <c r="P53" s="1575"/>
      <c r="Q53" s="421"/>
      <c r="R53" s="408" t="s">
        <v>5</v>
      </c>
      <c r="S53" s="1576" t="s">
        <v>345</v>
      </c>
      <c r="T53" s="1577"/>
      <c r="U53" s="1578" t="s">
        <v>519</v>
      </c>
      <c r="V53" s="1579"/>
      <c r="W53" s="1579"/>
      <c r="X53" s="1579"/>
      <c r="Y53" s="1579"/>
      <c r="Z53" s="1579"/>
      <c r="AA53" s="1579"/>
      <c r="AB53" s="1579"/>
      <c r="AC53" s="1579"/>
      <c r="AD53" s="1579"/>
      <c r="AE53" s="1579"/>
      <c r="AF53" s="1580"/>
      <c r="AG53" s="421"/>
      <c r="AH53" s="408" t="s">
        <v>5</v>
      </c>
      <c r="AI53" s="1576" t="s">
        <v>117</v>
      </c>
      <c r="AJ53" s="1577"/>
      <c r="AK53" s="1573" t="s">
        <v>415</v>
      </c>
      <c r="AL53" s="1574"/>
      <c r="AM53" s="1574"/>
      <c r="AN53" s="1574"/>
      <c r="AO53" s="1574"/>
      <c r="AP53" s="1574"/>
      <c r="AQ53" s="1574"/>
      <c r="AR53" s="1574"/>
      <c r="AS53" s="1574"/>
      <c r="AT53" s="1574"/>
      <c r="AU53" s="1574"/>
      <c r="AV53" s="1587"/>
    </row>
    <row r="54" spans="1:69" ht="15" customHeight="1" x14ac:dyDescent="0.3">
      <c r="A54" s="400"/>
      <c r="B54" s="408" t="s">
        <v>5</v>
      </c>
      <c r="C54" s="1576" t="s">
        <v>116</v>
      </c>
      <c r="D54" s="1577"/>
      <c r="E54" s="1573" t="s">
        <v>887</v>
      </c>
      <c r="F54" s="1574"/>
      <c r="G54" s="1574"/>
      <c r="H54" s="1574"/>
      <c r="I54" s="1574"/>
      <c r="J54" s="1574"/>
      <c r="K54" s="1574"/>
      <c r="L54" s="1574"/>
      <c r="M54" s="1574"/>
      <c r="N54" s="1574"/>
      <c r="O54" s="1574"/>
      <c r="P54" s="1575"/>
      <c r="Q54" s="421"/>
      <c r="R54" s="408" t="s">
        <v>5</v>
      </c>
      <c r="S54" s="1576" t="s">
        <v>348</v>
      </c>
      <c r="T54" s="1577"/>
      <c r="U54" s="1578" t="s">
        <v>891</v>
      </c>
      <c r="V54" s="1579"/>
      <c r="W54" s="1579"/>
      <c r="X54" s="1579"/>
      <c r="Y54" s="1579"/>
      <c r="Z54" s="1579"/>
      <c r="AA54" s="1579"/>
      <c r="AB54" s="1579"/>
      <c r="AC54" s="1579"/>
      <c r="AD54" s="1579"/>
      <c r="AE54" s="1579"/>
      <c r="AF54" s="1580"/>
      <c r="AG54" s="421"/>
      <c r="AH54" s="408" t="s">
        <v>5</v>
      </c>
      <c r="AI54" s="1576" t="s">
        <v>285</v>
      </c>
      <c r="AJ54" s="1577"/>
      <c r="AK54" s="1573" t="s">
        <v>418</v>
      </c>
      <c r="AL54" s="1574"/>
      <c r="AM54" s="1574"/>
      <c r="AN54" s="1574"/>
      <c r="AO54" s="1574"/>
      <c r="AP54" s="1574"/>
      <c r="AQ54" s="1574"/>
      <c r="AR54" s="1574"/>
      <c r="AS54" s="1574"/>
      <c r="AT54" s="1574"/>
      <c r="AU54" s="1574"/>
      <c r="AV54" s="1587"/>
    </row>
    <row r="55" spans="1:69" ht="15" customHeight="1" x14ac:dyDescent="0.3">
      <c r="A55" s="400"/>
      <c r="B55" s="408" t="s">
        <v>5</v>
      </c>
      <c r="C55" s="1576" t="s">
        <v>355</v>
      </c>
      <c r="D55" s="1577"/>
      <c r="E55" s="1573" t="s">
        <v>890</v>
      </c>
      <c r="F55" s="1574"/>
      <c r="G55" s="1574"/>
      <c r="H55" s="1574"/>
      <c r="I55" s="1574"/>
      <c r="J55" s="1574"/>
      <c r="K55" s="1574"/>
      <c r="L55" s="1574"/>
      <c r="M55" s="1574"/>
      <c r="N55" s="1574"/>
      <c r="O55" s="1574"/>
      <c r="P55" s="1575"/>
      <c r="Q55" s="421"/>
      <c r="R55" s="408" t="s">
        <v>5</v>
      </c>
      <c r="S55" s="1576" t="s">
        <v>318</v>
      </c>
      <c r="T55" s="1577"/>
      <c r="U55" s="1578" t="s">
        <v>894</v>
      </c>
      <c r="V55" s="1579"/>
      <c r="W55" s="1579"/>
      <c r="X55" s="1579"/>
      <c r="Y55" s="1579"/>
      <c r="Z55" s="1579"/>
      <c r="AA55" s="1579"/>
      <c r="AB55" s="1579"/>
      <c r="AC55" s="1579"/>
      <c r="AD55" s="1579"/>
      <c r="AE55" s="1579"/>
      <c r="AF55" s="1580"/>
      <c r="AG55" s="421"/>
      <c r="AH55" s="408" t="s">
        <v>5</v>
      </c>
      <c r="AI55" s="1576" t="s">
        <v>494</v>
      </c>
      <c r="AJ55" s="1577"/>
      <c r="AK55" s="1578" t="s">
        <v>422</v>
      </c>
      <c r="AL55" s="1579"/>
      <c r="AM55" s="1579"/>
      <c r="AN55" s="1579"/>
      <c r="AO55" s="1579"/>
      <c r="AP55" s="1579"/>
      <c r="AQ55" s="1579"/>
      <c r="AR55" s="1579"/>
      <c r="AS55" s="1579"/>
      <c r="AT55" s="1579"/>
      <c r="AU55" s="1579"/>
      <c r="AV55" s="1581"/>
    </row>
    <row r="56" spans="1:69" ht="15" customHeight="1" x14ac:dyDescent="0.3">
      <c r="A56" s="400"/>
      <c r="B56" s="408" t="s">
        <v>5</v>
      </c>
      <c r="C56" s="1576" t="s">
        <v>362</v>
      </c>
      <c r="D56" s="1577"/>
      <c r="E56" s="1573" t="s">
        <v>394</v>
      </c>
      <c r="F56" s="1574"/>
      <c r="G56" s="1574"/>
      <c r="H56" s="1574"/>
      <c r="I56" s="1574"/>
      <c r="J56" s="1574"/>
      <c r="K56" s="1574"/>
      <c r="L56" s="1574"/>
      <c r="M56" s="1574"/>
      <c r="N56" s="1574"/>
      <c r="O56" s="1574"/>
      <c r="P56" s="1575"/>
      <c r="Q56" s="421"/>
      <c r="R56" s="408" t="s">
        <v>5</v>
      </c>
      <c r="S56" s="1576" t="s">
        <v>116</v>
      </c>
      <c r="T56" s="1577"/>
      <c r="U56" s="1578" t="s">
        <v>896</v>
      </c>
      <c r="V56" s="1579"/>
      <c r="W56" s="1579"/>
      <c r="X56" s="1579"/>
      <c r="Y56" s="1579"/>
      <c r="Z56" s="1579"/>
      <c r="AA56" s="1579"/>
      <c r="AB56" s="1579"/>
      <c r="AC56" s="1579"/>
      <c r="AD56" s="1579"/>
      <c r="AE56" s="1579"/>
      <c r="AF56" s="1580"/>
      <c r="AG56" s="421"/>
      <c r="AH56" s="410"/>
      <c r="AI56" s="1576"/>
      <c r="AJ56" s="1577"/>
      <c r="AK56" s="1578"/>
      <c r="AL56" s="1579"/>
      <c r="AM56" s="1579"/>
      <c r="AN56" s="1579"/>
      <c r="AO56" s="1579"/>
      <c r="AP56" s="1579"/>
      <c r="AQ56" s="1579"/>
      <c r="AR56" s="1579"/>
      <c r="AS56" s="1579"/>
      <c r="AT56" s="1579"/>
      <c r="AU56" s="1579"/>
      <c r="AV56" s="1581"/>
    </row>
    <row r="57" spans="1:69" ht="15" customHeight="1" x14ac:dyDescent="0.3">
      <c r="A57" s="400"/>
      <c r="B57" s="408" t="s">
        <v>5</v>
      </c>
      <c r="C57" s="1576" t="s">
        <v>365</v>
      </c>
      <c r="D57" s="1577"/>
      <c r="E57" s="1573" t="s">
        <v>736</v>
      </c>
      <c r="F57" s="1574"/>
      <c r="G57" s="1574"/>
      <c r="H57" s="1574"/>
      <c r="I57" s="1574"/>
      <c r="J57" s="1574"/>
      <c r="K57" s="1574"/>
      <c r="L57" s="1574"/>
      <c r="M57" s="1574"/>
      <c r="N57" s="1574"/>
      <c r="O57" s="1574"/>
      <c r="P57" s="1575"/>
      <c r="Q57" s="423"/>
      <c r="R57" s="408" t="s">
        <v>5</v>
      </c>
      <c r="S57" s="1599" t="s">
        <v>355</v>
      </c>
      <c r="T57" s="1599"/>
      <c r="U57" s="1620" t="s">
        <v>1240</v>
      </c>
      <c r="V57" s="1621"/>
      <c r="W57" s="1621"/>
      <c r="X57" s="1621"/>
      <c r="Y57" s="1621"/>
      <c r="Z57" s="1621"/>
      <c r="AA57" s="1621"/>
      <c r="AB57" s="1621"/>
      <c r="AC57" s="1621"/>
      <c r="AD57" s="1621"/>
      <c r="AE57" s="1621"/>
      <c r="AF57" s="1622"/>
      <c r="AG57" s="421"/>
      <c r="AH57" s="408" t="s">
        <v>5</v>
      </c>
      <c r="AI57" s="1576" t="s">
        <v>140</v>
      </c>
      <c r="AJ57" s="1577"/>
      <c r="AK57" s="1573" t="s">
        <v>281</v>
      </c>
      <c r="AL57" s="1574"/>
      <c r="AM57" s="1574"/>
      <c r="AN57" s="1574"/>
      <c r="AO57" s="1574"/>
      <c r="AP57" s="1574"/>
      <c r="AQ57" s="1574"/>
      <c r="AR57" s="1574"/>
      <c r="AS57" s="1574"/>
      <c r="AT57" s="1574"/>
      <c r="AU57" s="1574"/>
      <c r="AV57" s="1587"/>
    </row>
    <row r="58" spans="1:69" ht="15" customHeight="1" x14ac:dyDescent="0.3">
      <c r="A58" s="400"/>
      <c r="B58" s="408" t="s">
        <v>5</v>
      </c>
      <c r="C58" s="1576" t="s">
        <v>329</v>
      </c>
      <c r="D58" s="1577"/>
      <c r="E58" s="1573" t="s">
        <v>658</v>
      </c>
      <c r="F58" s="1574"/>
      <c r="G58" s="1574"/>
      <c r="H58" s="1574"/>
      <c r="I58" s="1574"/>
      <c r="J58" s="1574"/>
      <c r="K58" s="1574"/>
      <c r="L58" s="1574"/>
      <c r="M58" s="1574"/>
      <c r="N58" s="1574"/>
      <c r="O58" s="1574"/>
      <c r="P58" s="1575"/>
      <c r="Q58" s="424"/>
      <c r="R58" s="409"/>
      <c r="S58" s="1600"/>
      <c r="T58" s="1600"/>
      <c r="U58" s="1623"/>
      <c r="V58" s="1624"/>
      <c r="W58" s="1624"/>
      <c r="X58" s="1624"/>
      <c r="Y58" s="1624"/>
      <c r="Z58" s="1624"/>
      <c r="AA58" s="1624"/>
      <c r="AB58" s="1624"/>
      <c r="AC58" s="1624"/>
      <c r="AD58" s="1624"/>
      <c r="AE58" s="1624"/>
      <c r="AF58" s="1625"/>
      <c r="AG58" s="426"/>
      <c r="AH58" s="409" t="s">
        <v>5</v>
      </c>
      <c r="AI58" s="1588" t="s">
        <v>183</v>
      </c>
      <c r="AJ58" s="1589"/>
      <c r="AK58" s="1590" t="s">
        <v>424</v>
      </c>
      <c r="AL58" s="1591"/>
      <c r="AM58" s="1591"/>
      <c r="AN58" s="1591"/>
      <c r="AO58" s="1591"/>
      <c r="AP58" s="1591"/>
      <c r="AQ58" s="1591"/>
      <c r="AR58" s="1591"/>
      <c r="AS58" s="1591"/>
      <c r="AT58" s="1591"/>
      <c r="AU58" s="1591"/>
      <c r="AV58" s="1592"/>
    </row>
    <row r="59" spans="1:69" s="398" customFormat="1" ht="15" customHeight="1" x14ac:dyDescent="0.3">
      <c r="A59" s="403"/>
      <c r="B59" s="408" t="s">
        <v>5</v>
      </c>
      <c r="C59" s="395" t="s">
        <v>371</v>
      </c>
      <c r="D59" s="416"/>
      <c r="E59" s="1573" t="s">
        <v>895</v>
      </c>
      <c r="F59" s="1574"/>
      <c r="G59" s="1574"/>
      <c r="H59" s="1574"/>
      <c r="I59" s="1574"/>
      <c r="J59" s="1574"/>
      <c r="K59" s="1574"/>
      <c r="L59" s="1574"/>
      <c r="M59" s="1574"/>
      <c r="N59" s="1574"/>
      <c r="O59" s="1574"/>
      <c r="P59" s="1575"/>
      <c r="Q59" s="425" t="s">
        <v>5</v>
      </c>
      <c r="R59" s="1593" t="s">
        <v>734</v>
      </c>
      <c r="S59" s="1593"/>
      <c r="T59" s="1594"/>
      <c r="U59" s="1595" t="s">
        <v>899</v>
      </c>
      <c r="V59" s="1596"/>
      <c r="W59" s="1596"/>
      <c r="X59" s="1596"/>
      <c r="Y59" s="1596"/>
      <c r="Z59" s="1596"/>
      <c r="AA59" s="1596"/>
      <c r="AB59" s="1596"/>
      <c r="AC59" s="1596"/>
      <c r="AD59" s="1596"/>
      <c r="AE59" s="1596"/>
      <c r="AF59" s="1601"/>
      <c r="AG59" s="435" t="s">
        <v>5</v>
      </c>
      <c r="AH59" s="1593" t="s">
        <v>60</v>
      </c>
      <c r="AI59" s="1593"/>
      <c r="AJ59" s="1594"/>
      <c r="AK59" s="1595" t="s">
        <v>426</v>
      </c>
      <c r="AL59" s="1596"/>
      <c r="AM59" s="1596"/>
      <c r="AN59" s="1596"/>
      <c r="AO59" s="1596"/>
      <c r="AP59" s="1596"/>
      <c r="AQ59" s="1596"/>
      <c r="AR59" s="1596"/>
      <c r="AS59" s="1596"/>
      <c r="AT59" s="1596"/>
      <c r="AU59" s="1596"/>
      <c r="AV59" s="1597"/>
    </row>
    <row r="60" spans="1:69" s="398" customFormat="1" ht="15" customHeight="1" x14ac:dyDescent="0.3">
      <c r="A60" s="403"/>
      <c r="B60" s="408" t="s">
        <v>5</v>
      </c>
      <c r="C60" s="395" t="s">
        <v>385</v>
      </c>
      <c r="D60" s="416"/>
      <c r="E60" s="1573" t="s">
        <v>897</v>
      </c>
      <c r="F60" s="1574"/>
      <c r="G60" s="1574"/>
      <c r="H60" s="1574"/>
      <c r="I60" s="1574"/>
      <c r="J60" s="1574"/>
      <c r="K60" s="1574"/>
      <c r="L60" s="1574"/>
      <c r="M60" s="1574"/>
      <c r="N60" s="1574"/>
      <c r="O60" s="1574"/>
      <c r="P60" s="1575"/>
      <c r="Q60" s="421"/>
      <c r="R60" s="408" t="s">
        <v>5</v>
      </c>
      <c r="S60" s="1576" t="s">
        <v>276</v>
      </c>
      <c r="T60" s="1577"/>
      <c r="U60" s="1578" t="s">
        <v>805</v>
      </c>
      <c r="V60" s="1579"/>
      <c r="W60" s="1579"/>
      <c r="X60" s="1579"/>
      <c r="Y60" s="1579"/>
      <c r="Z60" s="1579"/>
      <c r="AA60" s="1579"/>
      <c r="AB60" s="1579"/>
      <c r="AC60" s="1579"/>
      <c r="AD60" s="1579"/>
      <c r="AE60" s="1579"/>
      <c r="AF60" s="1580"/>
      <c r="AG60" s="395"/>
      <c r="AH60" s="408" t="s">
        <v>5</v>
      </c>
      <c r="AI60" s="1576" t="s">
        <v>276</v>
      </c>
      <c r="AJ60" s="1577"/>
      <c r="AK60" s="1573" t="s">
        <v>43</v>
      </c>
      <c r="AL60" s="1574"/>
      <c r="AM60" s="1574"/>
      <c r="AN60" s="1574"/>
      <c r="AO60" s="1574"/>
      <c r="AP60" s="1574"/>
      <c r="AQ60" s="1574"/>
      <c r="AR60" s="1574"/>
      <c r="AS60" s="1574"/>
      <c r="AT60" s="1574"/>
      <c r="AU60" s="1574"/>
      <c r="AV60" s="1587"/>
    </row>
    <row r="61" spans="1:69" ht="15" customHeight="1" x14ac:dyDescent="0.3">
      <c r="A61" s="400"/>
      <c r="B61" s="408" t="s">
        <v>5</v>
      </c>
      <c r="C61" s="395" t="s">
        <v>393</v>
      </c>
      <c r="D61" s="416"/>
      <c r="E61" s="1573" t="s">
        <v>262</v>
      </c>
      <c r="F61" s="1574"/>
      <c r="G61" s="1574"/>
      <c r="H61" s="1574"/>
      <c r="I61" s="1574"/>
      <c r="J61" s="1574"/>
      <c r="K61" s="1574"/>
      <c r="L61" s="1574"/>
      <c r="M61" s="1574"/>
      <c r="N61" s="1574"/>
      <c r="O61" s="1574"/>
      <c r="P61" s="1575"/>
      <c r="Q61" s="421"/>
      <c r="R61" s="408" t="s">
        <v>5</v>
      </c>
      <c r="S61" s="1576" t="s">
        <v>117</v>
      </c>
      <c r="T61" s="1577"/>
      <c r="U61" s="1578" t="s">
        <v>902</v>
      </c>
      <c r="V61" s="1579"/>
      <c r="W61" s="1579"/>
      <c r="X61" s="1579"/>
      <c r="Y61" s="1579"/>
      <c r="Z61" s="1579"/>
      <c r="AA61" s="1579"/>
      <c r="AB61" s="1579"/>
      <c r="AC61" s="1579"/>
      <c r="AD61" s="1579"/>
      <c r="AE61" s="1579"/>
      <c r="AF61" s="1580"/>
      <c r="AH61" s="408" t="s">
        <v>5</v>
      </c>
      <c r="AI61" s="1576" t="s">
        <v>117</v>
      </c>
      <c r="AJ61" s="1577"/>
      <c r="AK61" s="1573" t="s">
        <v>58</v>
      </c>
      <c r="AL61" s="1574"/>
      <c r="AM61" s="1574"/>
      <c r="AN61" s="1574"/>
      <c r="AO61" s="1574"/>
      <c r="AP61" s="1574"/>
      <c r="AQ61" s="1574"/>
      <c r="AR61" s="1574"/>
      <c r="AS61" s="1574"/>
      <c r="AT61" s="1574"/>
      <c r="AU61" s="1574"/>
      <c r="AV61" s="1587"/>
      <c r="AX61" s="1608"/>
      <c r="AY61" s="1576"/>
      <c r="AZ61" s="1576"/>
      <c r="BA61" s="1576"/>
    </row>
    <row r="62" spans="1:69" ht="15" customHeight="1" x14ac:dyDescent="0.3">
      <c r="A62" s="400"/>
      <c r="B62" s="408" t="s">
        <v>5</v>
      </c>
      <c r="C62" s="395" t="s">
        <v>428</v>
      </c>
      <c r="D62" s="416"/>
      <c r="E62" s="1573" t="s">
        <v>344</v>
      </c>
      <c r="F62" s="1574"/>
      <c r="G62" s="1574"/>
      <c r="H62" s="1574"/>
      <c r="I62" s="1574"/>
      <c r="J62" s="1574"/>
      <c r="K62" s="1574"/>
      <c r="L62" s="1574"/>
      <c r="M62" s="1574"/>
      <c r="N62" s="1574"/>
      <c r="O62" s="1574"/>
      <c r="P62" s="1575"/>
      <c r="Q62" s="421"/>
      <c r="R62" s="408" t="s">
        <v>5</v>
      </c>
      <c r="S62" s="1576" t="s">
        <v>285</v>
      </c>
      <c r="T62" s="1577"/>
      <c r="U62" s="1578" t="s">
        <v>903</v>
      </c>
      <c r="V62" s="1579"/>
      <c r="W62" s="1579"/>
      <c r="X62" s="1579"/>
      <c r="Y62" s="1579"/>
      <c r="Z62" s="1579"/>
      <c r="AA62" s="1579"/>
      <c r="AB62" s="1579"/>
      <c r="AC62" s="1579"/>
      <c r="AD62" s="1579"/>
      <c r="AE62" s="1579"/>
      <c r="AF62" s="1580"/>
      <c r="AH62" s="408" t="s">
        <v>5</v>
      </c>
      <c r="AI62" s="1576" t="s">
        <v>285</v>
      </c>
      <c r="AJ62" s="1577"/>
      <c r="AK62" s="1573" t="s">
        <v>142</v>
      </c>
      <c r="AL62" s="1574"/>
      <c r="AM62" s="1574"/>
      <c r="AN62" s="1574"/>
      <c r="AO62" s="1574"/>
      <c r="AP62" s="1574"/>
      <c r="AQ62" s="1574"/>
      <c r="AR62" s="1574"/>
      <c r="AS62" s="1574"/>
      <c r="AT62" s="1574"/>
      <c r="AU62" s="1574"/>
      <c r="AV62" s="1587"/>
      <c r="AX62" s="1576"/>
      <c r="AY62" s="1576"/>
      <c r="AZ62" s="1576"/>
      <c r="BA62" s="1576"/>
    </row>
    <row r="63" spans="1:69" ht="15" customHeight="1" x14ac:dyDescent="0.3">
      <c r="A63" s="400"/>
      <c r="B63" s="408" t="s">
        <v>5</v>
      </c>
      <c r="C63" s="395" t="s">
        <v>429</v>
      </c>
      <c r="D63" s="416"/>
      <c r="E63" s="1573" t="s">
        <v>584</v>
      </c>
      <c r="F63" s="1574"/>
      <c r="G63" s="1574"/>
      <c r="H63" s="1574"/>
      <c r="I63" s="1574"/>
      <c r="J63" s="1574"/>
      <c r="K63" s="1574"/>
      <c r="L63" s="1574"/>
      <c r="M63" s="1574"/>
      <c r="N63" s="1574"/>
      <c r="O63" s="1574"/>
      <c r="P63" s="1575"/>
      <c r="Q63" s="421"/>
      <c r="R63" s="408" t="s">
        <v>5</v>
      </c>
      <c r="S63" s="1576" t="s">
        <v>286</v>
      </c>
      <c r="T63" s="1577"/>
      <c r="U63" s="1578" t="s">
        <v>882</v>
      </c>
      <c r="V63" s="1579"/>
      <c r="W63" s="1579"/>
      <c r="X63" s="1579"/>
      <c r="Y63" s="1579"/>
      <c r="Z63" s="1579"/>
      <c r="AA63" s="1579"/>
      <c r="AB63" s="1579"/>
      <c r="AC63" s="1579"/>
      <c r="AD63" s="1579"/>
      <c r="AE63" s="1579"/>
      <c r="AF63" s="1580"/>
      <c r="AH63" s="408" t="s">
        <v>5</v>
      </c>
      <c r="AI63" s="1576" t="s">
        <v>286</v>
      </c>
      <c r="AJ63" s="1577"/>
      <c r="AK63" s="1573" t="s">
        <v>437</v>
      </c>
      <c r="AL63" s="1574"/>
      <c r="AM63" s="1574"/>
      <c r="AN63" s="1574"/>
      <c r="AO63" s="1574"/>
      <c r="AP63" s="1574"/>
      <c r="AQ63" s="1574"/>
      <c r="AR63" s="1574"/>
      <c r="AS63" s="1574"/>
      <c r="AT63" s="1574"/>
      <c r="AU63" s="1574"/>
      <c r="AV63" s="1587"/>
      <c r="AX63" s="1576"/>
      <c r="AY63" s="1576"/>
      <c r="AZ63" s="1576"/>
      <c r="BA63" s="1576"/>
    </row>
    <row r="64" spans="1:69" ht="15" customHeight="1" x14ac:dyDescent="0.3">
      <c r="A64" s="400"/>
      <c r="B64" s="408" t="s">
        <v>5</v>
      </c>
      <c r="C64" s="395" t="s">
        <v>433</v>
      </c>
      <c r="D64" s="416"/>
      <c r="E64" s="1573" t="s">
        <v>905</v>
      </c>
      <c r="F64" s="1574"/>
      <c r="G64" s="1574"/>
      <c r="H64" s="1574"/>
      <c r="I64" s="1574"/>
      <c r="J64" s="1574"/>
      <c r="K64" s="1574"/>
      <c r="L64" s="1574"/>
      <c r="M64" s="1574"/>
      <c r="N64" s="1574"/>
      <c r="O64" s="1574"/>
      <c r="P64" s="1575"/>
      <c r="Q64" s="421"/>
      <c r="R64" s="408" t="s">
        <v>5</v>
      </c>
      <c r="S64" s="1576" t="s">
        <v>183</v>
      </c>
      <c r="T64" s="1577"/>
      <c r="U64" s="1578" t="s">
        <v>441</v>
      </c>
      <c r="V64" s="1579"/>
      <c r="W64" s="1579"/>
      <c r="X64" s="1579"/>
      <c r="Y64" s="1579"/>
      <c r="Z64" s="1579"/>
      <c r="AA64" s="1579"/>
      <c r="AB64" s="1579"/>
      <c r="AC64" s="1579"/>
      <c r="AD64" s="1579"/>
      <c r="AE64" s="1579"/>
      <c r="AF64" s="1580"/>
      <c r="AH64" s="408" t="s">
        <v>5</v>
      </c>
      <c r="AI64" s="1576" t="s">
        <v>183</v>
      </c>
      <c r="AJ64" s="1577"/>
      <c r="AK64" s="1573" t="s">
        <v>440</v>
      </c>
      <c r="AL64" s="1574"/>
      <c r="AM64" s="1574"/>
      <c r="AN64" s="1574"/>
      <c r="AO64" s="1574"/>
      <c r="AP64" s="1574"/>
      <c r="AQ64" s="1574"/>
      <c r="AR64" s="1574"/>
      <c r="AS64" s="1574"/>
      <c r="AT64" s="1574"/>
      <c r="AU64" s="1574"/>
      <c r="AV64" s="1587"/>
      <c r="AX64" s="1576"/>
      <c r="AY64" s="1576"/>
      <c r="AZ64" s="1576"/>
      <c r="BA64" s="1576"/>
    </row>
    <row r="65" spans="1:53" ht="15" customHeight="1" x14ac:dyDescent="0.3">
      <c r="A65" s="400"/>
      <c r="B65" s="408" t="s">
        <v>5</v>
      </c>
      <c r="C65" s="395" t="s">
        <v>168</v>
      </c>
      <c r="D65" s="416"/>
      <c r="E65" s="1573" t="s">
        <v>226</v>
      </c>
      <c r="F65" s="1574"/>
      <c r="G65" s="1574"/>
      <c r="H65" s="1574"/>
      <c r="I65" s="1574"/>
      <c r="J65" s="1574"/>
      <c r="K65" s="1574"/>
      <c r="L65" s="1574"/>
      <c r="M65" s="1574"/>
      <c r="N65" s="1574"/>
      <c r="O65" s="1574"/>
      <c r="P65" s="1575"/>
      <c r="Q65" s="421"/>
      <c r="R65" s="408" t="s">
        <v>5</v>
      </c>
      <c r="S65" s="1576" t="s">
        <v>289</v>
      </c>
      <c r="T65" s="1577"/>
      <c r="U65" s="1578" t="s">
        <v>236</v>
      </c>
      <c r="V65" s="1579"/>
      <c r="W65" s="1579"/>
      <c r="X65" s="1579"/>
      <c r="Y65" s="1579"/>
      <c r="Z65" s="1579"/>
      <c r="AA65" s="1579"/>
      <c r="AB65" s="1579"/>
      <c r="AC65" s="1579"/>
      <c r="AD65" s="1579"/>
      <c r="AE65" s="1579"/>
      <c r="AF65" s="1580"/>
      <c r="AH65" s="408" t="s">
        <v>5</v>
      </c>
      <c r="AI65" s="1576" t="s">
        <v>289</v>
      </c>
      <c r="AJ65" s="1577"/>
      <c r="AK65" s="1573" t="s">
        <v>444</v>
      </c>
      <c r="AL65" s="1574"/>
      <c r="AM65" s="1574"/>
      <c r="AN65" s="1574"/>
      <c r="AO65" s="1574"/>
      <c r="AP65" s="1574"/>
      <c r="AQ65" s="1574"/>
      <c r="AR65" s="1574"/>
      <c r="AS65" s="1574"/>
      <c r="AT65" s="1574"/>
      <c r="AU65" s="1574"/>
      <c r="AV65" s="1587"/>
      <c r="AX65" s="1576"/>
      <c r="AY65" s="1576"/>
      <c r="AZ65" s="1576"/>
      <c r="BA65" s="1576"/>
    </row>
    <row r="66" spans="1:53" ht="15" customHeight="1" x14ac:dyDescent="0.3">
      <c r="A66" s="400"/>
      <c r="B66" s="408" t="s">
        <v>5</v>
      </c>
      <c r="C66" s="395" t="s">
        <v>438</v>
      </c>
      <c r="D66" s="416"/>
      <c r="E66" s="1573" t="s">
        <v>906</v>
      </c>
      <c r="F66" s="1574"/>
      <c r="G66" s="1574"/>
      <c r="H66" s="1574"/>
      <c r="I66" s="1574"/>
      <c r="J66" s="1574"/>
      <c r="K66" s="1574"/>
      <c r="L66" s="1574"/>
      <c r="M66" s="1574"/>
      <c r="N66" s="1574"/>
      <c r="O66" s="1574"/>
      <c r="P66" s="1575"/>
      <c r="Q66" s="421"/>
      <c r="R66" s="408" t="s">
        <v>5</v>
      </c>
      <c r="S66" s="1576" t="s">
        <v>293</v>
      </c>
      <c r="T66" s="1577"/>
      <c r="U66" s="1578" t="s">
        <v>883</v>
      </c>
      <c r="V66" s="1579"/>
      <c r="W66" s="1579"/>
      <c r="X66" s="1579"/>
      <c r="Y66" s="1579"/>
      <c r="Z66" s="1579"/>
      <c r="AA66" s="1579"/>
      <c r="AB66" s="1579"/>
      <c r="AC66" s="1579"/>
      <c r="AD66" s="1579"/>
      <c r="AE66" s="1579"/>
      <c r="AF66" s="1580"/>
      <c r="AH66" s="408" t="s">
        <v>5</v>
      </c>
      <c r="AI66" s="1576" t="s">
        <v>293</v>
      </c>
      <c r="AJ66" s="1577"/>
      <c r="AK66" s="1573" t="s">
        <v>447</v>
      </c>
      <c r="AL66" s="1574"/>
      <c r="AM66" s="1574"/>
      <c r="AN66" s="1574"/>
      <c r="AO66" s="1574"/>
      <c r="AP66" s="1574"/>
      <c r="AQ66" s="1574"/>
      <c r="AR66" s="1574"/>
      <c r="AS66" s="1574"/>
      <c r="AT66" s="1574"/>
      <c r="AU66" s="1574"/>
      <c r="AV66" s="1587"/>
      <c r="AX66" s="1576"/>
      <c r="AY66" s="1576"/>
      <c r="AZ66" s="1576"/>
      <c r="BA66" s="1576"/>
    </row>
    <row r="67" spans="1:53" ht="15" customHeight="1" x14ac:dyDescent="0.3">
      <c r="A67" s="400"/>
      <c r="B67" s="408" t="s">
        <v>5</v>
      </c>
      <c r="C67" s="395" t="s">
        <v>443</v>
      </c>
      <c r="D67" s="416"/>
      <c r="E67" s="1573" t="s">
        <v>594</v>
      </c>
      <c r="F67" s="1574"/>
      <c r="G67" s="1574"/>
      <c r="H67" s="1574"/>
      <c r="I67" s="1574"/>
      <c r="J67" s="1574"/>
      <c r="K67" s="1574"/>
      <c r="L67" s="1574"/>
      <c r="M67" s="1574"/>
      <c r="N67" s="1574"/>
      <c r="O67" s="1574"/>
      <c r="P67" s="1575"/>
      <c r="Q67" s="421"/>
      <c r="R67" s="408" t="s">
        <v>5</v>
      </c>
      <c r="S67" s="1576" t="s">
        <v>67</v>
      </c>
      <c r="T67" s="1577"/>
      <c r="U67" s="1578" t="s">
        <v>908</v>
      </c>
      <c r="V67" s="1579"/>
      <c r="W67" s="1579"/>
      <c r="X67" s="1579"/>
      <c r="Y67" s="1579"/>
      <c r="Z67" s="1579"/>
      <c r="AA67" s="1579"/>
      <c r="AB67" s="1579"/>
      <c r="AC67" s="1579"/>
      <c r="AD67" s="1579"/>
      <c r="AE67" s="1579"/>
      <c r="AF67" s="1580"/>
      <c r="AH67" s="408" t="s">
        <v>5</v>
      </c>
      <c r="AI67" s="1576" t="s">
        <v>67</v>
      </c>
      <c r="AJ67" s="1577"/>
      <c r="AK67" s="1573" t="s">
        <v>452</v>
      </c>
      <c r="AL67" s="1574"/>
      <c r="AM67" s="1574"/>
      <c r="AN67" s="1574"/>
      <c r="AO67" s="1574"/>
      <c r="AP67" s="1574"/>
      <c r="AQ67" s="1574"/>
      <c r="AR67" s="1574"/>
      <c r="AS67" s="1574"/>
      <c r="AT67" s="1574"/>
      <c r="AU67" s="1574"/>
      <c r="AV67" s="1587"/>
      <c r="AX67" s="1576"/>
      <c r="AY67" s="1576"/>
      <c r="AZ67" s="1576"/>
      <c r="BA67" s="1576"/>
    </row>
    <row r="68" spans="1:53" ht="15" customHeight="1" x14ac:dyDescent="0.3">
      <c r="A68" s="400"/>
      <c r="B68" s="408" t="s">
        <v>5</v>
      </c>
      <c r="C68" s="395" t="s">
        <v>446</v>
      </c>
      <c r="D68" s="416"/>
      <c r="E68" s="1573" t="s">
        <v>907</v>
      </c>
      <c r="F68" s="1574"/>
      <c r="G68" s="1574"/>
      <c r="H68" s="1574"/>
      <c r="I68" s="1574"/>
      <c r="J68" s="1574"/>
      <c r="K68" s="1574"/>
      <c r="L68" s="1574"/>
      <c r="M68" s="1574"/>
      <c r="N68" s="1574"/>
      <c r="O68" s="1574"/>
      <c r="P68" s="1575"/>
      <c r="Q68" s="421"/>
      <c r="R68" s="408" t="s">
        <v>5</v>
      </c>
      <c r="S68" s="1576" t="s">
        <v>300</v>
      </c>
      <c r="T68" s="1577"/>
      <c r="U68" s="1578" t="s">
        <v>767</v>
      </c>
      <c r="V68" s="1579"/>
      <c r="W68" s="1579"/>
      <c r="X68" s="1579"/>
      <c r="Y68" s="1579"/>
      <c r="Z68" s="1579"/>
      <c r="AA68" s="1579"/>
      <c r="AB68" s="1579"/>
      <c r="AC68" s="1579"/>
      <c r="AD68" s="1579"/>
      <c r="AE68" s="1579"/>
      <c r="AF68" s="1580"/>
      <c r="AH68" s="408" t="s">
        <v>5</v>
      </c>
      <c r="AI68" s="1576" t="s">
        <v>300</v>
      </c>
      <c r="AJ68" s="1577"/>
      <c r="AK68" s="1573" t="s">
        <v>459</v>
      </c>
      <c r="AL68" s="1574"/>
      <c r="AM68" s="1574"/>
      <c r="AN68" s="1574"/>
      <c r="AO68" s="1574"/>
      <c r="AP68" s="1574"/>
      <c r="AQ68" s="1574"/>
      <c r="AR68" s="1574"/>
      <c r="AS68" s="1574"/>
      <c r="AT68" s="1574"/>
      <c r="AU68" s="1574"/>
      <c r="AV68" s="1587"/>
      <c r="AX68" s="1576"/>
      <c r="AY68" s="1576"/>
      <c r="AZ68" s="1576"/>
      <c r="BA68" s="1576"/>
    </row>
    <row r="69" spans="1:53" ht="15" customHeight="1" x14ac:dyDescent="0.3">
      <c r="A69" s="400"/>
      <c r="B69" s="408" t="s">
        <v>5</v>
      </c>
      <c r="C69" s="395" t="s">
        <v>449</v>
      </c>
      <c r="D69" s="416"/>
      <c r="E69" s="1573" t="s">
        <v>910</v>
      </c>
      <c r="F69" s="1574"/>
      <c r="G69" s="1574"/>
      <c r="H69" s="1574"/>
      <c r="I69" s="1574"/>
      <c r="J69" s="1574"/>
      <c r="K69" s="1574"/>
      <c r="L69" s="1574"/>
      <c r="M69" s="1574"/>
      <c r="N69" s="1574"/>
      <c r="O69" s="1574"/>
      <c r="P69" s="1575"/>
      <c r="Q69" s="426"/>
      <c r="R69" s="409" t="s">
        <v>5</v>
      </c>
      <c r="S69" s="1588" t="s">
        <v>307</v>
      </c>
      <c r="T69" s="1589"/>
      <c r="U69" s="1602" t="s">
        <v>1046</v>
      </c>
      <c r="V69" s="1603"/>
      <c r="W69" s="1603"/>
      <c r="X69" s="1603"/>
      <c r="Y69" s="1603"/>
      <c r="Z69" s="1603"/>
      <c r="AA69" s="1603"/>
      <c r="AB69" s="1603"/>
      <c r="AC69" s="1603"/>
      <c r="AD69" s="1603"/>
      <c r="AE69" s="1603"/>
      <c r="AF69" s="1604"/>
      <c r="AG69" s="414"/>
      <c r="AH69" s="408" t="s">
        <v>5</v>
      </c>
      <c r="AI69" s="1576" t="s">
        <v>307</v>
      </c>
      <c r="AJ69" s="1577"/>
      <c r="AK69" s="1573" t="s">
        <v>464</v>
      </c>
      <c r="AL69" s="1574"/>
      <c r="AM69" s="1574"/>
      <c r="AN69" s="1574"/>
      <c r="AO69" s="1574"/>
      <c r="AP69" s="1574"/>
      <c r="AQ69" s="1574"/>
      <c r="AR69" s="1574"/>
      <c r="AS69" s="1574"/>
      <c r="AT69" s="1574"/>
      <c r="AU69" s="1574"/>
      <c r="AV69" s="1587"/>
      <c r="AX69" s="1576"/>
      <c r="AY69" s="1576"/>
      <c r="AZ69" s="1576"/>
      <c r="BA69" s="1576"/>
    </row>
    <row r="70" spans="1:53" ht="15" customHeight="1" x14ac:dyDescent="0.3">
      <c r="A70" s="400"/>
      <c r="B70" s="408" t="s">
        <v>5</v>
      </c>
      <c r="C70" s="395" t="s">
        <v>457</v>
      </c>
      <c r="D70" s="416"/>
      <c r="E70" s="1573" t="s">
        <v>721</v>
      </c>
      <c r="F70" s="1574"/>
      <c r="G70" s="1574"/>
      <c r="H70" s="1574"/>
      <c r="I70" s="1574"/>
      <c r="J70" s="1574"/>
      <c r="K70" s="1574"/>
      <c r="L70" s="1574"/>
      <c r="M70" s="1574"/>
      <c r="N70" s="1574"/>
      <c r="O70" s="1574"/>
      <c r="P70" s="1575"/>
      <c r="Q70" s="425" t="s">
        <v>5</v>
      </c>
      <c r="R70" s="1593" t="s">
        <v>154</v>
      </c>
      <c r="S70" s="1593"/>
      <c r="T70" s="1594"/>
      <c r="U70" s="1595" t="s">
        <v>173</v>
      </c>
      <c r="V70" s="1596"/>
      <c r="W70" s="1596"/>
      <c r="X70" s="1596"/>
      <c r="Y70" s="1596"/>
      <c r="Z70" s="1596"/>
      <c r="AA70" s="1596"/>
      <c r="AB70" s="1596"/>
      <c r="AC70" s="1596"/>
      <c r="AD70" s="1596"/>
      <c r="AE70" s="1596"/>
      <c r="AF70" s="1601"/>
      <c r="AG70" s="422" t="s">
        <v>5</v>
      </c>
      <c r="AH70" s="1582" t="s">
        <v>771</v>
      </c>
      <c r="AI70" s="1582"/>
      <c r="AJ70" s="1583"/>
      <c r="AK70" s="1584" t="s">
        <v>467</v>
      </c>
      <c r="AL70" s="1585"/>
      <c r="AM70" s="1585"/>
      <c r="AN70" s="1585"/>
      <c r="AO70" s="1585"/>
      <c r="AP70" s="1585"/>
      <c r="AQ70" s="1585"/>
      <c r="AR70" s="1585"/>
      <c r="AS70" s="1585"/>
      <c r="AT70" s="1585"/>
      <c r="AU70" s="1585"/>
      <c r="AV70" s="1586"/>
      <c r="AX70" s="1576"/>
      <c r="AY70" s="1576"/>
      <c r="AZ70" s="1576"/>
      <c r="BA70" s="1576"/>
    </row>
    <row r="71" spans="1:53" ht="15" customHeight="1" x14ac:dyDescent="0.3">
      <c r="A71" s="400"/>
      <c r="B71" s="408" t="s">
        <v>5</v>
      </c>
      <c r="C71" s="395" t="s">
        <v>462</v>
      </c>
      <c r="D71" s="416"/>
      <c r="E71" s="1573" t="s">
        <v>732</v>
      </c>
      <c r="F71" s="1574"/>
      <c r="G71" s="1574"/>
      <c r="H71" s="1574"/>
      <c r="I71" s="1574"/>
      <c r="J71" s="1574"/>
      <c r="K71" s="1574"/>
      <c r="L71" s="1574"/>
      <c r="M71" s="1574"/>
      <c r="N71" s="1574"/>
      <c r="O71" s="1574"/>
      <c r="P71" s="1575"/>
      <c r="Q71" s="421"/>
      <c r="R71" s="408" t="s">
        <v>5</v>
      </c>
      <c r="S71" s="1576" t="s">
        <v>276</v>
      </c>
      <c r="T71" s="1577"/>
      <c r="U71" s="1578" t="s">
        <v>132</v>
      </c>
      <c r="V71" s="1579"/>
      <c r="W71" s="1579"/>
      <c r="X71" s="1579"/>
      <c r="Y71" s="1579"/>
      <c r="Z71" s="1579"/>
      <c r="AA71" s="1579"/>
      <c r="AB71" s="1579"/>
      <c r="AC71" s="1579"/>
      <c r="AD71" s="1579"/>
      <c r="AE71" s="1579"/>
      <c r="AF71" s="1580"/>
      <c r="AG71" s="421"/>
      <c r="AH71" s="408" t="s">
        <v>5</v>
      </c>
      <c r="AI71" s="1576" t="s">
        <v>276</v>
      </c>
      <c r="AJ71" s="1577"/>
      <c r="AK71" s="1573" t="s">
        <v>470</v>
      </c>
      <c r="AL71" s="1574"/>
      <c r="AM71" s="1574"/>
      <c r="AN71" s="1574"/>
      <c r="AO71" s="1574"/>
      <c r="AP71" s="1574"/>
      <c r="AQ71" s="1574"/>
      <c r="AR71" s="1574"/>
      <c r="AS71" s="1574"/>
      <c r="AT71" s="1574"/>
      <c r="AU71" s="1574"/>
      <c r="AV71" s="1587"/>
      <c r="AX71" s="1576"/>
      <c r="AY71" s="1576"/>
      <c r="AZ71" s="1576"/>
      <c r="BA71" s="1576"/>
    </row>
    <row r="72" spans="1:53" ht="15" customHeight="1" x14ac:dyDescent="0.3">
      <c r="A72" s="400"/>
      <c r="B72" s="408" t="s">
        <v>5</v>
      </c>
      <c r="C72" s="395" t="s">
        <v>410</v>
      </c>
      <c r="D72" s="416"/>
      <c r="E72" s="1573" t="s">
        <v>911</v>
      </c>
      <c r="F72" s="1574"/>
      <c r="G72" s="1574"/>
      <c r="H72" s="1574"/>
      <c r="I72" s="1574"/>
      <c r="J72" s="1574"/>
      <c r="K72" s="1574"/>
      <c r="L72" s="1574"/>
      <c r="M72" s="1574"/>
      <c r="N72" s="1574"/>
      <c r="O72" s="1574"/>
      <c r="P72" s="1575"/>
      <c r="Q72" s="421"/>
      <c r="R72" s="408" t="s">
        <v>5</v>
      </c>
      <c r="S72" s="1576" t="s">
        <v>117</v>
      </c>
      <c r="T72" s="1577"/>
      <c r="U72" s="1578" t="s">
        <v>912</v>
      </c>
      <c r="V72" s="1579"/>
      <c r="W72" s="1579"/>
      <c r="X72" s="1579"/>
      <c r="Y72" s="1579"/>
      <c r="Z72" s="1579"/>
      <c r="AA72" s="1579"/>
      <c r="AB72" s="1579"/>
      <c r="AC72" s="1579"/>
      <c r="AD72" s="1579"/>
      <c r="AE72" s="1579"/>
      <c r="AF72" s="1580"/>
      <c r="AG72" s="421"/>
      <c r="AH72" s="408" t="s">
        <v>5</v>
      </c>
      <c r="AI72" s="1576" t="s">
        <v>117</v>
      </c>
      <c r="AJ72" s="1577"/>
      <c r="AK72" s="1573" t="s">
        <v>477</v>
      </c>
      <c r="AL72" s="1574"/>
      <c r="AM72" s="1574"/>
      <c r="AN72" s="1574"/>
      <c r="AO72" s="1574"/>
      <c r="AP72" s="1574"/>
      <c r="AQ72" s="1574"/>
      <c r="AR72" s="1574"/>
      <c r="AS72" s="1574"/>
      <c r="AT72" s="1574"/>
      <c r="AU72" s="1574"/>
      <c r="AV72" s="1587"/>
      <c r="AX72" s="1576"/>
      <c r="AY72" s="1576"/>
      <c r="AZ72" s="1576"/>
      <c r="BA72" s="1576"/>
    </row>
    <row r="73" spans="1:53" ht="15" customHeight="1" x14ac:dyDescent="0.3">
      <c r="A73" s="400"/>
      <c r="B73" s="408" t="s">
        <v>5</v>
      </c>
      <c r="C73" s="395" t="s">
        <v>151</v>
      </c>
      <c r="D73" s="416"/>
      <c r="E73" s="1573" t="s">
        <v>61</v>
      </c>
      <c r="F73" s="1574"/>
      <c r="G73" s="1574"/>
      <c r="H73" s="1574"/>
      <c r="I73" s="1574"/>
      <c r="J73" s="1574"/>
      <c r="K73" s="1574"/>
      <c r="L73" s="1574"/>
      <c r="M73" s="1574"/>
      <c r="N73" s="1574"/>
      <c r="O73" s="1574"/>
      <c r="P73" s="1575"/>
      <c r="Q73" s="421"/>
      <c r="R73" s="408" t="s">
        <v>5</v>
      </c>
      <c r="S73" s="1576" t="s">
        <v>285</v>
      </c>
      <c r="T73" s="1577"/>
      <c r="U73" s="1578" t="s">
        <v>913</v>
      </c>
      <c r="V73" s="1579"/>
      <c r="W73" s="1579"/>
      <c r="X73" s="1579"/>
      <c r="Y73" s="1579"/>
      <c r="Z73" s="1579"/>
      <c r="AA73" s="1579"/>
      <c r="AB73" s="1579"/>
      <c r="AC73" s="1579"/>
      <c r="AD73" s="1579"/>
      <c r="AE73" s="1579"/>
      <c r="AF73" s="1580"/>
      <c r="AG73" s="421"/>
      <c r="AH73" s="408" t="s">
        <v>5</v>
      </c>
      <c r="AI73" s="1576" t="s">
        <v>483</v>
      </c>
      <c r="AJ73" s="1577"/>
      <c r="AK73" s="1573" t="s">
        <v>485</v>
      </c>
      <c r="AL73" s="1574"/>
      <c r="AM73" s="1574"/>
      <c r="AN73" s="1574"/>
      <c r="AO73" s="1574"/>
      <c r="AP73" s="1574"/>
      <c r="AQ73" s="1574"/>
      <c r="AR73" s="1574"/>
      <c r="AS73" s="1574"/>
      <c r="AT73" s="1574"/>
      <c r="AU73" s="1574"/>
      <c r="AV73" s="1587"/>
      <c r="AX73" s="1576"/>
      <c r="AY73" s="1576"/>
      <c r="AZ73" s="1576"/>
      <c r="BA73" s="1576"/>
    </row>
    <row r="74" spans="1:53" ht="15" customHeight="1" x14ac:dyDescent="0.3">
      <c r="A74" s="400"/>
      <c r="B74" s="408" t="s">
        <v>5</v>
      </c>
      <c r="C74" s="395" t="s">
        <v>18</v>
      </c>
      <c r="D74" s="416"/>
      <c r="E74" s="1573" t="s">
        <v>914</v>
      </c>
      <c r="F74" s="1574"/>
      <c r="G74" s="1574"/>
      <c r="H74" s="1574"/>
      <c r="I74" s="1574"/>
      <c r="J74" s="1574"/>
      <c r="K74" s="1574"/>
      <c r="L74" s="1574"/>
      <c r="M74" s="1574"/>
      <c r="N74" s="1574"/>
      <c r="O74" s="1574"/>
      <c r="P74" s="1575"/>
      <c r="Q74" s="421"/>
      <c r="R74" s="408" t="s">
        <v>5</v>
      </c>
      <c r="S74" s="1576" t="s">
        <v>286</v>
      </c>
      <c r="T74" s="1577"/>
      <c r="U74" s="1578" t="s">
        <v>916</v>
      </c>
      <c r="V74" s="1579"/>
      <c r="W74" s="1579"/>
      <c r="X74" s="1579"/>
      <c r="Y74" s="1579"/>
      <c r="Z74" s="1579"/>
      <c r="AA74" s="1579"/>
      <c r="AB74" s="1579"/>
      <c r="AC74" s="1579"/>
      <c r="AD74" s="1579"/>
      <c r="AE74" s="1579"/>
      <c r="AF74" s="1580"/>
      <c r="AG74" s="421"/>
      <c r="AH74" s="408" t="s">
        <v>5</v>
      </c>
      <c r="AI74" s="1576" t="s">
        <v>285</v>
      </c>
      <c r="AJ74" s="1577"/>
      <c r="AK74" s="1573" t="s">
        <v>490</v>
      </c>
      <c r="AL74" s="1574"/>
      <c r="AM74" s="1574"/>
      <c r="AN74" s="1574"/>
      <c r="AO74" s="1574"/>
      <c r="AP74" s="1574"/>
      <c r="AQ74" s="1574"/>
      <c r="AR74" s="1574"/>
      <c r="AS74" s="1574"/>
      <c r="AT74" s="1574"/>
      <c r="AU74" s="1574"/>
      <c r="AV74" s="1587"/>
    </row>
    <row r="75" spans="1:53" ht="15" customHeight="1" x14ac:dyDescent="0.3">
      <c r="A75" s="400"/>
      <c r="B75" s="408" t="s">
        <v>5</v>
      </c>
      <c r="C75" s="395" t="s">
        <v>473</v>
      </c>
      <c r="D75" s="416"/>
      <c r="E75" s="1573" t="s">
        <v>525</v>
      </c>
      <c r="F75" s="1574"/>
      <c r="G75" s="1574"/>
      <c r="H75" s="1574"/>
      <c r="I75" s="1574"/>
      <c r="J75" s="1574"/>
      <c r="K75" s="1574"/>
      <c r="L75" s="1574"/>
      <c r="M75" s="1574"/>
      <c r="N75" s="1574"/>
      <c r="O75" s="1574"/>
      <c r="P75" s="1575"/>
      <c r="Q75" s="421"/>
      <c r="R75" s="408" t="s">
        <v>5</v>
      </c>
      <c r="S75" s="1576" t="s">
        <v>183</v>
      </c>
      <c r="T75" s="1577"/>
      <c r="U75" s="1578" t="s">
        <v>553</v>
      </c>
      <c r="V75" s="1579"/>
      <c r="W75" s="1579"/>
      <c r="X75" s="1579"/>
      <c r="Y75" s="1579"/>
      <c r="Z75" s="1579"/>
      <c r="AA75" s="1579"/>
      <c r="AB75" s="1579"/>
      <c r="AC75" s="1579"/>
      <c r="AD75" s="1579"/>
      <c r="AE75" s="1579"/>
      <c r="AF75" s="1580"/>
      <c r="AG75" s="421"/>
      <c r="AH75" s="408" t="s">
        <v>5</v>
      </c>
      <c r="AI75" s="1576" t="s">
        <v>286</v>
      </c>
      <c r="AJ75" s="1577"/>
      <c r="AK75" s="1573" t="s">
        <v>496</v>
      </c>
      <c r="AL75" s="1574"/>
      <c r="AM75" s="1574"/>
      <c r="AN75" s="1574"/>
      <c r="AO75" s="1574"/>
      <c r="AP75" s="1574"/>
      <c r="AQ75" s="1574"/>
      <c r="AR75" s="1574"/>
      <c r="AS75" s="1574"/>
      <c r="AT75" s="1574"/>
      <c r="AU75" s="1574"/>
      <c r="AV75" s="1587"/>
    </row>
    <row r="76" spans="1:53" ht="15" customHeight="1" x14ac:dyDescent="0.3">
      <c r="A76" s="400"/>
      <c r="B76" s="408" t="s">
        <v>5</v>
      </c>
      <c r="C76" s="395" t="s">
        <v>481</v>
      </c>
      <c r="D76" s="416"/>
      <c r="E76" s="1573" t="s">
        <v>535</v>
      </c>
      <c r="F76" s="1574"/>
      <c r="G76" s="1574"/>
      <c r="H76" s="1574"/>
      <c r="I76" s="1574"/>
      <c r="J76" s="1574"/>
      <c r="K76" s="1574"/>
      <c r="L76" s="1574"/>
      <c r="M76" s="1574"/>
      <c r="N76" s="1574"/>
      <c r="O76" s="1574"/>
      <c r="P76" s="1575"/>
      <c r="Q76" s="421"/>
      <c r="R76" s="408" t="s">
        <v>5</v>
      </c>
      <c r="S76" s="1576" t="s">
        <v>289</v>
      </c>
      <c r="T76" s="1577"/>
      <c r="U76" s="1578" t="s">
        <v>917</v>
      </c>
      <c r="V76" s="1579"/>
      <c r="W76" s="1579"/>
      <c r="X76" s="1579"/>
      <c r="Y76" s="1579"/>
      <c r="Z76" s="1579"/>
      <c r="AA76" s="1579"/>
      <c r="AB76" s="1579"/>
      <c r="AC76" s="1579"/>
      <c r="AD76" s="1579"/>
      <c r="AE76" s="1579"/>
      <c r="AF76" s="1580"/>
      <c r="AG76" s="426"/>
      <c r="AH76" s="409" t="s">
        <v>5</v>
      </c>
      <c r="AI76" s="1576" t="s">
        <v>183</v>
      </c>
      <c r="AJ76" s="1577"/>
      <c r="AK76" s="1590" t="s">
        <v>739</v>
      </c>
      <c r="AL76" s="1591"/>
      <c r="AM76" s="1591"/>
      <c r="AN76" s="1591"/>
      <c r="AO76" s="1591"/>
      <c r="AP76" s="1591"/>
      <c r="AQ76" s="1591"/>
      <c r="AR76" s="1591"/>
      <c r="AS76" s="1591"/>
      <c r="AT76" s="1591"/>
      <c r="AU76" s="1591"/>
      <c r="AV76" s="1592"/>
    </row>
    <row r="77" spans="1:53" ht="15" customHeight="1" x14ac:dyDescent="0.3">
      <c r="A77" s="400"/>
      <c r="B77" s="408" t="s">
        <v>5</v>
      </c>
      <c r="C77" s="395" t="s">
        <v>314</v>
      </c>
      <c r="D77" s="416"/>
      <c r="E77" s="1573" t="s">
        <v>918</v>
      </c>
      <c r="F77" s="1574"/>
      <c r="G77" s="1574"/>
      <c r="H77" s="1574"/>
      <c r="I77" s="1574"/>
      <c r="J77" s="1574"/>
      <c r="K77" s="1574"/>
      <c r="L77" s="1574"/>
      <c r="M77" s="1574"/>
      <c r="N77" s="1574"/>
      <c r="O77" s="1574"/>
      <c r="P77" s="1575"/>
      <c r="Q77" s="421"/>
      <c r="R77" s="408" t="s">
        <v>5</v>
      </c>
      <c r="S77" s="1576" t="s">
        <v>293</v>
      </c>
      <c r="T77" s="1577"/>
      <c r="U77" s="1578" t="s">
        <v>919</v>
      </c>
      <c r="V77" s="1579"/>
      <c r="W77" s="1579"/>
      <c r="X77" s="1579"/>
      <c r="Y77" s="1579"/>
      <c r="Z77" s="1579"/>
      <c r="AA77" s="1579"/>
      <c r="AB77" s="1579"/>
      <c r="AC77" s="1579"/>
      <c r="AD77" s="1579"/>
      <c r="AE77" s="1579"/>
      <c r="AF77" s="1580"/>
      <c r="AG77" s="435" t="s">
        <v>5</v>
      </c>
      <c r="AH77" s="1605" t="s">
        <v>1578</v>
      </c>
      <c r="AI77" s="1605"/>
      <c r="AJ77" s="1606"/>
      <c r="AK77" s="1595" t="s">
        <v>503</v>
      </c>
      <c r="AL77" s="1596"/>
      <c r="AM77" s="1596"/>
      <c r="AN77" s="1596"/>
      <c r="AO77" s="1596"/>
      <c r="AP77" s="1596"/>
      <c r="AQ77" s="1596"/>
      <c r="AR77" s="1596"/>
      <c r="AS77" s="1596"/>
      <c r="AT77" s="1596"/>
      <c r="AU77" s="1596"/>
      <c r="AV77" s="1597"/>
    </row>
    <row r="78" spans="1:53" ht="15" customHeight="1" x14ac:dyDescent="0.3">
      <c r="A78" s="400"/>
      <c r="B78" s="408" t="s">
        <v>5</v>
      </c>
      <c r="C78" s="395" t="s">
        <v>491</v>
      </c>
      <c r="D78" s="416"/>
      <c r="E78" s="1573" t="s">
        <v>921</v>
      </c>
      <c r="F78" s="1574"/>
      <c r="G78" s="1574"/>
      <c r="H78" s="1574"/>
      <c r="I78" s="1574"/>
      <c r="J78" s="1574"/>
      <c r="K78" s="1574"/>
      <c r="L78" s="1574"/>
      <c r="M78" s="1574"/>
      <c r="N78" s="1574"/>
      <c r="O78" s="1574"/>
      <c r="P78" s="1575"/>
      <c r="Q78" s="421"/>
      <c r="R78" s="408" t="s">
        <v>5</v>
      </c>
      <c r="S78" s="1576" t="s">
        <v>67</v>
      </c>
      <c r="T78" s="1577"/>
      <c r="U78" s="1578" t="s">
        <v>922</v>
      </c>
      <c r="V78" s="1579"/>
      <c r="W78" s="1579"/>
      <c r="X78" s="1579"/>
      <c r="Y78" s="1579"/>
      <c r="Z78" s="1579"/>
      <c r="AA78" s="1579"/>
      <c r="AB78" s="1579"/>
      <c r="AC78" s="1579"/>
      <c r="AD78" s="1579"/>
      <c r="AE78" s="1579"/>
      <c r="AF78" s="1580"/>
      <c r="AH78" s="408" t="s">
        <v>5</v>
      </c>
      <c r="AI78" s="1576" t="s">
        <v>276</v>
      </c>
      <c r="AJ78" s="1577"/>
      <c r="AK78" s="1573" t="s">
        <v>419</v>
      </c>
      <c r="AL78" s="1574"/>
      <c r="AM78" s="1574"/>
      <c r="AN78" s="1574"/>
      <c r="AO78" s="1574"/>
      <c r="AP78" s="1574"/>
      <c r="AQ78" s="1574"/>
      <c r="AR78" s="1574"/>
      <c r="AS78" s="1574"/>
      <c r="AT78" s="1574"/>
      <c r="AU78" s="1574"/>
      <c r="AV78" s="1587"/>
    </row>
    <row r="79" spans="1:53" ht="15" customHeight="1" x14ac:dyDescent="0.3">
      <c r="A79" s="400"/>
      <c r="B79" s="408" t="s">
        <v>5</v>
      </c>
      <c r="C79" s="395" t="s">
        <v>497</v>
      </c>
      <c r="D79" s="416"/>
      <c r="E79" s="1573" t="s">
        <v>923</v>
      </c>
      <c r="F79" s="1574"/>
      <c r="G79" s="1574"/>
      <c r="H79" s="1574"/>
      <c r="I79" s="1574"/>
      <c r="J79" s="1574"/>
      <c r="K79" s="1574"/>
      <c r="L79" s="1574"/>
      <c r="M79" s="1574"/>
      <c r="N79" s="1574"/>
      <c r="O79" s="1574"/>
      <c r="P79" s="1575"/>
      <c r="Q79" s="421"/>
      <c r="R79" s="408" t="s">
        <v>5</v>
      </c>
      <c r="S79" s="1576" t="s">
        <v>395</v>
      </c>
      <c r="T79" s="1577"/>
      <c r="U79" s="1578" t="s">
        <v>924</v>
      </c>
      <c r="V79" s="1579"/>
      <c r="W79" s="1579"/>
      <c r="X79" s="1579"/>
      <c r="Y79" s="1579"/>
      <c r="Z79" s="1579"/>
      <c r="AA79" s="1579"/>
      <c r="AB79" s="1579"/>
      <c r="AC79" s="1579"/>
      <c r="AD79" s="1579"/>
      <c r="AE79" s="1579"/>
      <c r="AF79" s="1580"/>
      <c r="AH79" s="408" t="s">
        <v>5</v>
      </c>
      <c r="AI79" s="1576" t="s">
        <v>117</v>
      </c>
      <c r="AJ79" s="1577"/>
      <c r="AK79" s="1573" t="s">
        <v>346</v>
      </c>
      <c r="AL79" s="1574"/>
      <c r="AM79" s="1574"/>
      <c r="AN79" s="1574"/>
      <c r="AO79" s="1574"/>
      <c r="AP79" s="1574"/>
      <c r="AQ79" s="1574"/>
      <c r="AR79" s="1574"/>
      <c r="AS79" s="1574"/>
      <c r="AT79" s="1574"/>
      <c r="AU79" s="1574"/>
      <c r="AV79" s="1587"/>
    </row>
    <row r="80" spans="1:53" ht="15" customHeight="1" x14ac:dyDescent="0.3">
      <c r="A80" s="400"/>
      <c r="B80" s="408" t="s">
        <v>5</v>
      </c>
      <c r="C80" s="395" t="s">
        <v>435</v>
      </c>
      <c r="D80" s="416"/>
      <c r="E80" s="1573" t="s">
        <v>595</v>
      </c>
      <c r="F80" s="1574"/>
      <c r="G80" s="1574"/>
      <c r="H80" s="1574"/>
      <c r="I80" s="1574"/>
      <c r="J80" s="1574"/>
      <c r="K80" s="1574"/>
      <c r="L80" s="1574"/>
      <c r="M80" s="1574"/>
      <c r="N80" s="1574"/>
      <c r="O80" s="1574"/>
      <c r="P80" s="1575"/>
      <c r="Q80" s="421"/>
      <c r="R80" s="408" t="s">
        <v>5</v>
      </c>
      <c r="S80" s="1576" t="s">
        <v>521</v>
      </c>
      <c r="T80" s="1577"/>
      <c r="U80" s="1578" t="s">
        <v>925</v>
      </c>
      <c r="V80" s="1579"/>
      <c r="W80" s="1579"/>
      <c r="X80" s="1579"/>
      <c r="Y80" s="1579"/>
      <c r="Z80" s="1579"/>
      <c r="AA80" s="1579"/>
      <c r="AB80" s="1579"/>
      <c r="AC80" s="1579"/>
      <c r="AD80" s="1579"/>
      <c r="AE80" s="1579"/>
      <c r="AF80" s="1580"/>
      <c r="AH80" s="408" t="s">
        <v>5</v>
      </c>
      <c r="AI80" s="1576" t="s">
        <v>285</v>
      </c>
      <c r="AJ80" s="1577"/>
      <c r="AK80" s="1573" t="s">
        <v>509</v>
      </c>
      <c r="AL80" s="1574"/>
      <c r="AM80" s="1574"/>
      <c r="AN80" s="1574"/>
      <c r="AO80" s="1574"/>
      <c r="AP80" s="1574"/>
      <c r="AQ80" s="1574"/>
      <c r="AR80" s="1574"/>
      <c r="AS80" s="1574"/>
      <c r="AT80" s="1574"/>
      <c r="AU80" s="1574"/>
      <c r="AV80" s="1587"/>
    </row>
    <row r="81" spans="1:48" ht="15" customHeight="1" x14ac:dyDescent="0.3">
      <c r="A81" s="400"/>
      <c r="B81" s="408" t="s">
        <v>5</v>
      </c>
      <c r="C81" s="395" t="s">
        <v>492</v>
      </c>
      <c r="D81" s="416"/>
      <c r="E81" s="1573" t="s">
        <v>48</v>
      </c>
      <c r="F81" s="1574"/>
      <c r="G81" s="1574"/>
      <c r="H81" s="1574"/>
      <c r="I81" s="1574"/>
      <c r="J81" s="1574"/>
      <c r="K81" s="1574"/>
      <c r="L81" s="1574"/>
      <c r="M81" s="1574"/>
      <c r="N81" s="1574"/>
      <c r="O81" s="1574"/>
      <c r="P81" s="1575"/>
      <c r="Q81" s="421"/>
      <c r="R81" s="408" t="s">
        <v>5</v>
      </c>
      <c r="S81" s="1576" t="s">
        <v>861</v>
      </c>
      <c r="T81" s="1577"/>
      <c r="U81" s="1578" t="s">
        <v>926</v>
      </c>
      <c r="V81" s="1579"/>
      <c r="W81" s="1579"/>
      <c r="X81" s="1579"/>
      <c r="Y81" s="1579"/>
      <c r="Z81" s="1579"/>
      <c r="AA81" s="1579"/>
      <c r="AB81" s="1579"/>
      <c r="AC81" s="1579"/>
      <c r="AD81" s="1579"/>
      <c r="AE81" s="1579"/>
      <c r="AF81" s="1580"/>
      <c r="AH81" s="410"/>
      <c r="AI81" s="1576" t="s">
        <v>1402</v>
      </c>
      <c r="AJ81" s="1577"/>
      <c r="AK81" s="1573"/>
      <c r="AL81" s="1574"/>
      <c r="AM81" s="1574"/>
      <c r="AN81" s="1574"/>
      <c r="AO81" s="1574"/>
      <c r="AP81" s="1574"/>
      <c r="AQ81" s="1574"/>
      <c r="AR81" s="1574"/>
      <c r="AS81" s="1574"/>
      <c r="AT81" s="1574"/>
      <c r="AU81" s="1574"/>
      <c r="AV81" s="1587"/>
    </row>
    <row r="82" spans="1:48" ht="15" customHeight="1" x14ac:dyDescent="0.3">
      <c r="A82" s="400"/>
      <c r="B82" s="408" t="s">
        <v>5</v>
      </c>
      <c r="C82" s="395" t="s">
        <v>88</v>
      </c>
      <c r="D82" s="416"/>
      <c r="E82" s="1573" t="s">
        <v>928</v>
      </c>
      <c r="F82" s="1574"/>
      <c r="G82" s="1574"/>
      <c r="H82" s="1574"/>
      <c r="I82" s="1574"/>
      <c r="J82" s="1574"/>
      <c r="K82" s="1574"/>
      <c r="L82" s="1574"/>
      <c r="M82" s="1574"/>
      <c r="N82" s="1574"/>
      <c r="O82" s="1574"/>
      <c r="P82" s="1575"/>
      <c r="Q82" s="421"/>
      <c r="R82" s="408" t="s">
        <v>5</v>
      </c>
      <c r="S82" s="1576" t="s">
        <v>300</v>
      </c>
      <c r="T82" s="1577"/>
      <c r="U82" s="1578" t="s">
        <v>538</v>
      </c>
      <c r="V82" s="1579"/>
      <c r="W82" s="1579"/>
      <c r="X82" s="1579"/>
      <c r="Y82" s="1579"/>
      <c r="Z82" s="1579"/>
      <c r="AA82" s="1579"/>
      <c r="AB82" s="1579"/>
      <c r="AC82" s="1579"/>
      <c r="AD82" s="1579"/>
      <c r="AE82" s="1579"/>
      <c r="AF82" s="1580"/>
      <c r="AH82" s="408" t="s">
        <v>5</v>
      </c>
      <c r="AI82" s="1576" t="s">
        <v>183</v>
      </c>
      <c r="AJ82" s="1577"/>
      <c r="AK82" s="1573" t="s">
        <v>513</v>
      </c>
      <c r="AL82" s="1574"/>
      <c r="AM82" s="1574"/>
      <c r="AN82" s="1574"/>
      <c r="AO82" s="1574"/>
      <c r="AP82" s="1574"/>
      <c r="AQ82" s="1574"/>
      <c r="AR82" s="1574"/>
      <c r="AS82" s="1574"/>
      <c r="AT82" s="1574"/>
      <c r="AU82" s="1574"/>
      <c r="AV82" s="1587"/>
    </row>
    <row r="83" spans="1:48" ht="15" customHeight="1" x14ac:dyDescent="0.3">
      <c r="A83" s="400"/>
      <c r="B83" s="408" t="s">
        <v>5</v>
      </c>
      <c r="C83" s="395" t="s">
        <v>506</v>
      </c>
      <c r="D83" s="416"/>
      <c r="E83" s="1573" t="s">
        <v>790</v>
      </c>
      <c r="F83" s="1574"/>
      <c r="G83" s="1574"/>
      <c r="H83" s="1574"/>
      <c r="I83" s="1574"/>
      <c r="J83" s="1574"/>
      <c r="K83" s="1574"/>
      <c r="L83" s="1574"/>
      <c r="M83" s="1574"/>
      <c r="N83" s="1574"/>
      <c r="O83" s="1574"/>
      <c r="P83" s="1575"/>
      <c r="Q83" s="421"/>
      <c r="R83" s="408" t="s">
        <v>5</v>
      </c>
      <c r="S83" s="1576" t="s">
        <v>307</v>
      </c>
      <c r="T83" s="1577"/>
      <c r="U83" s="1578" t="s">
        <v>892</v>
      </c>
      <c r="V83" s="1579"/>
      <c r="W83" s="1579"/>
      <c r="X83" s="1579"/>
      <c r="Y83" s="1579"/>
      <c r="Z83" s="1579"/>
      <c r="AA83" s="1579"/>
      <c r="AB83" s="1579"/>
      <c r="AC83" s="1579"/>
      <c r="AD83" s="1579"/>
      <c r="AE83" s="1579"/>
      <c r="AF83" s="1580"/>
      <c r="AH83" s="408" t="s">
        <v>5</v>
      </c>
      <c r="AI83" s="1576" t="s">
        <v>289</v>
      </c>
      <c r="AJ83" s="1577"/>
      <c r="AK83" s="1573" t="s">
        <v>178</v>
      </c>
      <c r="AL83" s="1574"/>
      <c r="AM83" s="1574"/>
      <c r="AN83" s="1574"/>
      <c r="AO83" s="1574"/>
      <c r="AP83" s="1574"/>
      <c r="AQ83" s="1574"/>
      <c r="AR83" s="1574"/>
      <c r="AS83" s="1574"/>
      <c r="AT83" s="1574"/>
      <c r="AU83" s="1574"/>
      <c r="AV83" s="1587"/>
    </row>
    <row r="84" spans="1:48" ht="15" customHeight="1" x14ac:dyDescent="0.3">
      <c r="A84" s="400"/>
      <c r="B84" s="408" t="s">
        <v>5</v>
      </c>
      <c r="C84" s="395" t="s">
        <v>377</v>
      </c>
      <c r="D84" s="416"/>
      <c r="E84" s="1573" t="s">
        <v>512</v>
      </c>
      <c r="F84" s="1574"/>
      <c r="G84" s="1574"/>
      <c r="H84" s="1574"/>
      <c r="I84" s="1574"/>
      <c r="J84" s="1574"/>
      <c r="K84" s="1574"/>
      <c r="L84" s="1574"/>
      <c r="M84" s="1574"/>
      <c r="N84" s="1574"/>
      <c r="O84" s="1574"/>
      <c r="P84" s="1575"/>
      <c r="Q84" s="421"/>
      <c r="R84" s="408" t="s">
        <v>5</v>
      </c>
      <c r="S84" s="432" t="s">
        <v>399</v>
      </c>
      <c r="T84" s="433"/>
      <c r="U84" s="1620" t="s">
        <v>56</v>
      </c>
      <c r="V84" s="908"/>
      <c r="W84" s="908"/>
      <c r="X84" s="908"/>
      <c r="Y84" s="908"/>
      <c r="Z84" s="908"/>
      <c r="AA84" s="908"/>
      <c r="AB84" s="908"/>
      <c r="AC84" s="908"/>
      <c r="AD84" s="908"/>
      <c r="AE84" s="908"/>
      <c r="AF84" s="1626"/>
      <c r="AH84" s="408" t="s">
        <v>5</v>
      </c>
      <c r="AI84" s="1576" t="s">
        <v>293</v>
      </c>
      <c r="AJ84" s="1577"/>
      <c r="AK84" s="1573" t="s">
        <v>523</v>
      </c>
      <c r="AL84" s="1574"/>
      <c r="AM84" s="1574"/>
      <c r="AN84" s="1574"/>
      <c r="AO84" s="1574"/>
      <c r="AP84" s="1574"/>
      <c r="AQ84" s="1574"/>
      <c r="AR84" s="1574"/>
      <c r="AS84" s="1574"/>
      <c r="AT84" s="1574"/>
      <c r="AU84" s="1574"/>
      <c r="AV84" s="1587"/>
    </row>
    <row r="85" spans="1:48" ht="15" customHeight="1" x14ac:dyDescent="0.3">
      <c r="A85" s="400"/>
      <c r="B85" s="408" t="s">
        <v>5</v>
      </c>
      <c r="C85" s="395" t="s">
        <v>510</v>
      </c>
      <c r="D85" s="416"/>
      <c r="E85" s="1573" t="s">
        <v>820</v>
      </c>
      <c r="F85" s="1574"/>
      <c r="G85" s="1574"/>
      <c r="H85" s="1574"/>
      <c r="I85" s="1574"/>
      <c r="J85" s="1574"/>
      <c r="K85" s="1574"/>
      <c r="L85" s="1574"/>
      <c r="M85" s="1574"/>
      <c r="N85" s="1574"/>
      <c r="O85" s="1574"/>
      <c r="P85" s="1575"/>
      <c r="Q85" s="421"/>
      <c r="R85" s="408"/>
      <c r="T85" s="416"/>
      <c r="U85" s="916"/>
      <c r="V85" s="908"/>
      <c r="W85" s="908"/>
      <c r="X85" s="908"/>
      <c r="Y85" s="908"/>
      <c r="Z85" s="908"/>
      <c r="AA85" s="908"/>
      <c r="AB85" s="908"/>
      <c r="AC85" s="908"/>
      <c r="AD85" s="908"/>
      <c r="AE85" s="908"/>
      <c r="AF85" s="1626"/>
      <c r="AH85" s="408" t="s">
        <v>5</v>
      </c>
      <c r="AI85" s="1576" t="s">
        <v>1579</v>
      </c>
      <c r="AJ85" s="1577"/>
      <c r="AK85" s="1573"/>
      <c r="AL85" s="1574"/>
      <c r="AM85" s="1574"/>
      <c r="AN85" s="1574"/>
      <c r="AO85" s="1574"/>
      <c r="AP85" s="1574"/>
      <c r="AQ85" s="1574"/>
      <c r="AR85" s="1574"/>
      <c r="AS85" s="1574"/>
      <c r="AT85" s="1574"/>
      <c r="AU85" s="1574"/>
      <c r="AV85" s="1587"/>
    </row>
    <row r="86" spans="1:48" ht="15" customHeight="1" x14ac:dyDescent="0.3">
      <c r="A86" s="400"/>
      <c r="B86" s="408" t="s">
        <v>5</v>
      </c>
      <c r="C86" s="395" t="s">
        <v>413</v>
      </c>
      <c r="D86" s="416"/>
      <c r="E86" s="1573" t="s">
        <v>36</v>
      </c>
      <c r="F86" s="1574"/>
      <c r="G86" s="1574"/>
      <c r="H86" s="1574"/>
      <c r="I86" s="1574"/>
      <c r="J86" s="1574"/>
      <c r="K86" s="1574"/>
      <c r="L86" s="1574"/>
      <c r="M86" s="1574"/>
      <c r="N86" s="1574"/>
      <c r="O86" s="1574"/>
      <c r="P86" s="1575"/>
      <c r="Q86" s="421"/>
      <c r="R86" s="408" t="s">
        <v>5</v>
      </c>
      <c r="S86" s="1576" t="s">
        <v>37</v>
      </c>
      <c r="T86" s="1577"/>
      <c r="U86" s="1578" t="s">
        <v>931</v>
      </c>
      <c r="V86" s="1579"/>
      <c r="W86" s="1579"/>
      <c r="X86" s="1579"/>
      <c r="Y86" s="1579"/>
      <c r="Z86" s="1579"/>
      <c r="AA86" s="1579"/>
      <c r="AB86" s="1579"/>
      <c r="AC86" s="1579"/>
      <c r="AD86" s="1579"/>
      <c r="AE86" s="1579"/>
      <c r="AF86" s="1580"/>
      <c r="AH86" s="408" t="s">
        <v>5</v>
      </c>
      <c r="AI86" s="1576" t="s">
        <v>300</v>
      </c>
      <c r="AJ86" s="1577"/>
      <c r="AK86" s="1573" t="s">
        <v>527</v>
      </c>
      <c r="AL86" s="1574"/>
      <c r="AM86" s="1574"/>
      <c r="AN86" s="1574"/>
      <c r="AO86" s="1574"/>
      <c r="AP86" s="1574"/>
      <c r="AQ86" s="1574"/>
      <c r="AR86" s="1574"/>
      <c r="AS86" s="1574"/>
      <c r="AT86" s="1574"/>
      <c r="AU86" s="1574"/>
      <c r="AV86" s="1587"/>
    </row>
    <row r="87" spans="1:48" ht="15" customHeight="1" x14ac:dyDescent="0.3">
      <c r="A87" s="400"/>
      <c r="B87" s="408" t="s">
        <v>5</v>
      </c>
      <c r="C87" s="395" t="s">
        <v>518</v>
      </c>
      <c r="D87" s="416"/>
      <c r="E87" s="1573" t="s">
        <v>501</v>
      </c>
      <c r="F87" s="1574"/>
      <c r="G87" s="1574"/>
      <c r="H87" s="1574"/>
      <c r="I87" s="1574"/>
      <c r="J87" s="1574"/>
      <c r="K87" s="1574"/>
      <c r="L87" s="1574"/>
      <c r="M87" s="1574"/>
      <c r="N87" s="1574"/>
      <c r="O87" s="1574"/>
      <c r="P87" s="1575"/>
      <c r="Q87" s="421"/>
      <c r="R87" s="408" t="s">
        <v>5</v>
      </c>
      <c r="S87" s="1576" t="s">
        <v>319</v>
      </c>
      <c r="T87" s="1577"/>
      <c r="U87" s="1578" t="s">
        <v>793</v>
      </c>
      <c r="V87" s="1579"/>
      <c r="W87" s="1579"/>
      <c r="X87" s="1579"/>
      <c r="Y87" s="1579"/>
      <c r="Z87" s="1579"/>
      <c r="AA87" s="1579"/>
      <c r="AB87" s="1579"/>
      <c r="AC87" s="1579"/>
      <c r="AD87" s="1579"/>
      <c r="AE87" s="1579"/>
      <c r="AF87" s="1580"/>
      <c r="AH87" s="408" t="s">
        <v>5</v>
      </c>
      <c r="AI87" s="1576" t="s">
        <v>307</v>
      </c>
      <c r="AJ87" s="1577"/>
      <c r="AK87" s="1573" t="s">
        <v>159</v>
      </c>
      <c r="AL87" s="1574"/>
      <c r="AM87" s="1574"/>
      <c r="AN87" s="1574"/>
      <c r="AO87" s="1574"/>
      <c r="AP87" s="1574"/>
      <c r="AQ87" s="1574"/>
      <c r="AR87" s="1574"/>
      <c r="AS87" s="1574"/>
      <c r="AT87" s="1574"/>
      <c r="AU87" s="1574"/>
      <c r="AV87" s="1587"/>
    </row>
    <row r="88" spans="1:48" ht="15" customHeight="1" x14ac:dyDescent="0.3">
      <c r="A88" s="401"/>
      <c r="B88" s="409" t="s">
        <v>5</v>
      </c>
      <c r="C88" s="414" t="s">
        <v>299</v>
      </c>
      <c r="D88" s="417"/>
      <c r="E88" s="1573" t="s">
        <v>511</v>
      </c>
      <c r="F88" s="1574"/>
      <c r="G88" s="1574"/>
      <c r="H88" s="1574"/>
      <c r="I88" s="1574"/>
      <c r="J88" s="1574"/>
      <c r="K88" s="1574"/>
      <c r="L88" s="1574"/>
      <c r="M88" s="1574"/>
      <c r="N88" s="1574"/>
      <c r="O88" s="1574"/>
      <c r="P88" s="1575"/>
      <c r="Q88" s="421"/>
      <c r="R88" s="408" t="s">
        <v>5</v>
      </c>
      <c r="S88" s="1576" t="s">
        <v>328</v>
      </c>
      <c r="T88" s="1577"/>
      <c r="U88" s="1578" t="s">
        <v>798</v>
      </c>
      <c r="V88" s="1579"/>
      <c r="W88" s="1579"/>
      <c r="X88" s="1579"/>
      <c r="Y88" s="1579"/>
      <c r="Z88" s="1579"/>
      <c r="AA88" s="1579"/>
      <c r="AB88" s="1579"/>
      <c r="AC88" s="1579"/>
      <c r="AD88" s="1579"/>
      <c r="AE88" s="1579"/>
      <c r="AF88" s="1580"/>
      <c r="AG88" s="414"/>
      <c r="AH88" s="408" t="s">
        <v>5</v>
      </c>
      <c r="AI88" s="1576" t="s">
        <v>37</v>
      </c>
      <c r="AJ88" s="1577"/>
      <c r="AK88" s="1573" t="s">
        <v>532</v>
      </c>
      <c r="AL88" s="1574"/>
      <c r="AM88" s="1574"/>
      <c r="AN88" s="1574"/>
      <c r="AO88" s="1574"/>
      <c r="AP88" s="1574"/>
      <c r="AQ88" s="1574"/>
      <c r="AR88" s="1574"/>
      <c r="AS88" s="1574"/>
      <c r="AT88" s="1574"/>
      <c r="AU88" s="1574"/>
      <c r="AV88" s="1587"/>
    </row>
    <row r="89" spans="1:48" ht="15" customHeight="1" x14ac:dyDescent="0.3">
      <c r="A89" s="402" t="s">
        <v>5</v>
      </c>
      <c r="B89" s="1582" t="s">
        <v>291</v>
      </c>
      <c r="C89" s="1582"/>
      <c r="D89" s="1583"/>
      <c r="E89" s="1584" t="s">
        <v>547</v>
      </c>
      <c r="F89" s="1585"/>
      <c r="G89" s="1585"/>
      <c r="H89" s="1585"/>
      <c r="I89" s="1585"/>
      <c r="J89" s="1585"/>
      <c r="K89" s="1585"/>
      <c r="L89" s="1585"/>
      <c r="M89" s="1585"/>
      <c r="N89" s="1585"/>
      <c r="O89" s="1585"/>
      <c r="P89" s="1598"/>
      <c r="Q89" s="421"/>
      <c r="R89" s="408" t="s">
        <v>5</v>
      </c>
      <c r="S89" s="1576" t="s">
        <v>335</v>
      </c>
      <c r="T89" s="1577"/>
      <c r="U89" s="1578" t="s">
        <v>932</v>
      </c>
      <c r="V89" s="1579"/>
      <c r="W89" s="1579"/>
      <c r="X89" s="1579"/>
      <c r="Y89" s="1579"/>
      <c r="Z89" s="1579"/>
      <c r="AA89" s="1579"/>
      <c r="AB89" s="1579"/>
      <c r="AC89" s="1579"/>
      <c r="AD89" s="1579"/>
      <c r="AE89" s="1579"/>
      <c r="AF89" s="1580"/>
      <c r="AG89" s="422" t="s">
        <v>5</v>
      </c>
      <c r="AH89" s="1582" t="s">
        <v>514</v>
      </c>
      <c r="AI89" s="1582"/>
      <c r="AJ89" s="1583"/>
      <c r="AK89" s="418" t="s">
        <v>339</v>
      </c>
      <c r="AL89" s="419"/>
      <c r="AM89" s="419"/>
      <c r="AN89" s="419"/>
      <c r="AO89" s="419"/>
      <c r="AP89" s="419"/>
      <c r="AQ89" s="419"/>
      <c r="AR89" s="419"/>
      <c r="AS89" s="419"/>
      <c r="AT89" s="419"/>
      <c r="AU89" s="419"/>
      <c r="AV89" s="437"/>
    </row>
    <row r="90" spans="1:48" ht="15" customHeight="1" x14ac:dyDescent="0.3">
      <c r="A90" s="400"/>
      <c r="B90" s="408" t="s">
        <v>5</v>
      </c>
      <c r="C90" s="395" t="s">
        <v>276</v>
      </c>
      <c r="D90" s="416"/>
      <c r="E90" s="1578" t="s">
        <v>530</v>
      </c>
      <c r="F90" s="1579"/>
      <c r="G90" s="1579"/>
      <c r="H90" s="1579"/>
      <c r="I90" s="1579"/>
      <c r="J90" s="1579"/>
      <c r="K90" s="1579"/>
      <c r="L90" s="1579"/>
      <c r="M90" s="1579"/>
      <c r="N90" s="1579"/>
      <c r="O90" s="1579"/>
      <c r="P90" s="1580"/>
      <c r="Q90" s="421"/>
      <c r="R90" s="408" t="s">
        <v>5</v>
      </c>
      <c r="S90" s="1576" t="s">
        <v>338</v>
      </c>
      <c r="T90" s="1577"/>
      <c r="U90" s="1578" t="s">
        <v>933</v>
      </c>
      <c r="V90" s="1579"/>
      <c r="W90" s="1579"/>
      <c r="X90" s="1579"/>
      <c r="Y90" s="1579"/>
      <c r="Z90" s="1579"/>
      <c r="AA90" s="1579"/>
      <c r="AB90" s="1579"/>
      <c r="AC90" s="1579"/>
      <c r="AD90" s="1579"/>
      <c r="AE90" s="1579"/>
      <c r="AF90" s="1580"/>
      <c r="AG90" s="421"/>
      <c r="AH90" s="408" t="s">
        <v>5</v>
      </c>
      <c r="AI90" s="1576" t="s">
        <v>276</v>
      </c>
      <c r="AJ90" s="1577"/>
      <c r="AK90" s="1573" t="s">
        <v>89</v>
      </c>
      <c r="AL90" s="1574"/>
      <c r="AM90" s="1574"/>
      <c r="AN90" s="1574"/>
      <c r="AO90" s="1574"/>
      <c r="AP90" s="1574"/>
      <c r="AQ90" s="1574"/>
      <c r="AR90" s="1574"/>
      <c r="AS90" s="1574"/>
      <c r="AT90" s="1574"/>
      <c r="AU90" s="1574"/>
      <c r="AV90" s="1587"/>
    </row>
    <row r="91" spans="1:48" ht="15" customHeight="1" x14ac:dyDescent="0.3">
      <c r="A91" s="404"/>
      <c r="B91" s="410"/>
      <c r="D91" s="416"/>
      <c r="E91" s="1578"/>
      <c r="F91" s="1579"/>
      <c r="G91" s="1579"/>
      <c r="H91" s="1579"/>
      <c r="I91" s="1579"/>
      <c r="J91" s="1579"/>
      <c r="K91" s="1579"/>
      <c r="L91" s="1579"/>
      <c r="M91" s="1579"/>
      <c r="N91" s="1579"/>
      <c r="O91" s="1579"/>
      <c r="P91" s="1580"/>
      <c r="Q91" s="421"/>
      <c r="R91" s="408" t="s">
        <v>5</v>
      </c>
      <c r="S91" s="1576" t="s">
        <v>536</v>
      </c>
      <c r="T91" s="1577"/>
      <c r="U91" s="1578" t="s">
        <v>934</v>
      </c>
      <c r="V91" s="1579"/>
      <c r="W91" s="1579"/>
      <c r="X91" s="1579"/>
      <c r="Y91" s="1579"/>
      <c r="Z91" s="1579"/>
      <c r="AA91" s="1579"/>
      <c r="AB91" s="1579"/>
      <c r="AC91" s="1579"/>
      <c r="AD91" s="1579"/>
      <c r="AE91" s="1579"/>
      <c r="AF91" s="1580"/>
      <c r="AH91" s="408" t="s">
        <v>5</v>
      </c>
      <c r="AI91" s="1576" t="s">
        <v>117</v>
      </c>
      <c r="AJ91" s="1577"/>
      <c r="AK91" s="1573" t="s">
        <v>825</v>
      </c>
      <c r="AL91" s="1574"/>
      <c r="AM91" s="1574"/>
      <c r="AN91" s="1574"/>
      <c r="AO91" s="1574"/>
      <c r="AP91" s="1574"/>
      <c r="AQ91" s="1574"/>
      <c r="AR91" s="1574"/>
      <c r="AS91" s="1574"/>
      <c r="AT91" s="1574"/>
      <c r="AU91" s="1574"/>
      <c r="AV91" s="1587"/>
    </row>
    <row r="92" spans="1:48" ht="15" customHeight="1" x14ac:dyDescent="0.3">
      <c r="A92" s="404"/>
      <c r="B92" s="408" t="s">
        <v>5</v>
      </c>
      <c r="C92" s="395" t="s">
        <v>117</v>
      </c>
      <c r="D92" s="416"/>
      <c r="E92" s="1573" t="s">
        <v>958</v>
      </c>
      <c r="F92" s="1574"/>
      <c r="G92" s="1574"/>
      <c r="H92" s="1574"/>
      <c r="I92" s="1574"/>
      <c r="J92" s="1574"/>
      <c r="K92" s="1574"/>
      <c r="L92" s="1574"/>
      <c r="M92" s="1574"/>
      <c r="N92" s="1574"/>
      <c r="O92" s="1574"/>
      <c r="P92" s="1575"/>
      <c r="Q92" s="421"/>
      <c r="R92" s="408" t="s">
        <v>5</v>
      </c>
      <c r="S92" s="1576" t="s">
        <v>143</v>
      </c>
      <c r="T92" s="1577"/>
      <c r="U92" s="1578" t="s">
        <v>29</v>
      </c>
      <c r="V92" s="1579"/>
      <c r="W92" s="1579"/>
      <c r="X92" s="1579"/>
      <c r="Y92" s="1579"/>
      <c r="Z92" s="1579"/>
      <c r="AA92" s="1579"/>
      <c r="AB92" s="1579"/>
      <c r="AC92" s="1579"/>
      <c r="AD92" s="1579"/>
      <c r="AE92" s="1579"/>
      <c r="AF92" s="1580"/>
      <c r="AH92" s="408" t="s">
        <v>5</v>
      </c>
      <c r="AI92" s="1576" t="s">
        <v>285</v>
      </c>
      <c r="AJ92" s="1577"/>
      <c r="AK92" s="1573" t="s">
        <v>104</v>
      </c>
      <c r="AL92" s="1574"/>
      <c r="AM92" s="1574"/>
      <c r="AN92" s="1574"/>
      <c r="AO92" s="1574"/>
      <c r="AP92" s="1574"/>
      <c r="AQ92" s="1574"/>
      <c r="AR92" s="1574"/>
      <c r="AS92" s="1574"/>
      <c r="AT92" s="1574"/>
      <c r="AU92" s="1574"/>
      <c r="AV92" s="1587"/>
    </row>
    <row r="93" spans="1:48" ht="15" customHeight="1" x14ac:dyDescent="0.3">
      <c r="A93" s="405"/>
      <c r="B93" s="409" t="s">
        <v>5</v>
      </c>
      <c r="C93" s="414" t="s">
        <v>285</v>
      </c>
      <c r="D93" s="417"/>
      <c r="E93" s="1590" t="s">
        <v>788</v>
      </c>
      <c r="F93" s="1591"/>
      <c r="G93" s="1591"/>
      <c r="H93" s="1591"/>
      <c r="I93" s="1591"/>
      <c r="J93" s="1591"/>
      <c r="K93" s="1591"/>
      <c r="L93" s="1591"/>
      <c r="M93" s="1591"/>
      <c r="N93" s="1591"/>
      <c r="O93" s="1591"/>
      <c r="P93" s="1607"/>
      <c r="Q93" s="421"/>
      <c r="R93" s="408" t="s">
        <v>5</v>
      </c>
      <c r="S93" s="1576" t="s">
        <v>345</v>
      </c>
      <c r="T93" s="1577"/>
      <c r="U93" s="1578" t="s">
        <v>935</v>
      </c>
      <c r="V93" s="1579"/>
      <c r="W93" s="1579"/>
      <c r="X93" s="1579"/>
      <c r="Y93" s="1579"/>
      <c r="Z93" s="1579"/>
      <c r="AA93" s="1579"/>
      <c r="AB93" s="1579"/>
      <c r="AC93" s="1579"/>
      <c r="AD93" s="1579"/>
      <c r="AE93" s="1579"/>
      <c r="AF93" s="1580"/>
      <c r="AH93" s="408" t="s">
        <v>5</v>
      </c>
      <c r="AI93" s="1576" t="s">
        <v>286</v>
      </c>
      <c r="AJ93" s="1577"/>
      <c r="AK93" s="1573" t="s">
        <v>214</v>
      </c>
      <c r="AL93" s="1574"/>
      <c r="AM93" s="1574"/>
      <c r="AN93" s="1574"/>
      <c r="AO93" s="1574"/>
      <c r="AP93" s="1574"/>
      <c r="AQ93" s="1574"/>
      <c r="AR93" s="1574"/>
      <c r="AS93" s="1574"/>
      <c r="AT93" s="1574"/>
      <c r="AU93" s="1574"/>
      <c r="AV93" s="1587"/>
    </row>
    <row r="94" spans="1:48" ht="15" customHeight="1" x14ac:dyDescent="0.3">
      <c r="A94" s="402" t="s">
        <v>5</v>
      </c>
      <c r="B94" s="1593" t="s">
        <v>534</v>
      </c>
      <c r="C94" s="1593"/>
      <c r="D94" s="1594"/>
      <c r="E94" s="1595" t="s">
        <v>937</v>
      </c>
      <c r="F94" s="1596"/>
      <c r="G94" s="1596"/>
      <c r="H94" s="1596"/>
      <c r="I94" s="1596"/>
      <c r="J94" s="1596"/>
      <c r="K94" s="1596"/>
      <c r="L94" s="1596"/>
      <c r="M94" s="1596"/>
      <c r="N94" s="1596"/>
      <c r="O94" s="1596"/>
      <c r="P94" s="1601"/>
      <c r="Q94" s="421"/>
      <c r="R94" s="408" t="s">
        <v>5</v>
      </c>
      <c r="S94" s="1576" t="s">
        <v>348</v>
      </c>
      <c r="T94" s="1577"/>
      <c r="U94" s="1578" t="s">
        <v>693</v>
      </c>
      <c r="V94" s="1579"/>
      <c r="W94" s="1579"/>
      <c r="X94" s="1579"/>
      <c r="Y94" s="1579"/>
      <c r="Z94" s="1579"/>
      <c r="AA94" s="1579"/>
      <c r="AB94" s="1579"/>
      <c r="AC94" s="1579"/>
      <c r="AD94" s="1579"/>
      <c r="AE94" s="1579"/>
      <c r="AF94" s="1580"/>
      <c r="AH94" s="408" t="s">
        <v>5</v>
      </c>
      <c r="AI94" s="1576" t="s">
        <v>140</v>
      </c>
      <c r="AJ94" s="1577"/>
      <c r="AK94" s="1573" t="s">
        <v>540</v>
      </c>
      <c r="AL94" s="1574"/>
      <c r="AM94" s="1574"/>
      <c r="AN94" s="1574"/>
      <c r="AO94" s="1574"/>
      <c r="AP94" s="1574"/>
      <c r="AQ94" s="1574"/>
      <c r="AR94" s="1574"/>
      <c r="AS94" s="1574"/>
      <c r="AT94" s="1574"/>
      <c r="AU94" s="1574"/>
      <c r="AV94" s="1587"/>
    </row>
    <row r="95" spans="1:48" ht="15" customHeight="1" x14ac:dyDescent="0.3">
      <c r="A95" s="406"/>
      <c r="B95" s="408" t="s">
        <v>5</v>
      </c>
      <c r="C95" s="395" t="s">
        <v>276</v>
      </c>
      <c r="D95" s="416"/>
      <c r="E95" s="1573" t="s">
        <v>939</v>
      </c>
      <c r="F95" s="1574"/>
      <c r="G95" s="1574"/>
      <c r="H95" s="1574"/>
      <c r="I95" s="1574"/>
      <c r="J95" s="1574"/>
      <c r="K95" s="1574"/>
      <c r="L95" s="1574"/>
      <c r="M95" s="1574"/>
      <c r="N95" s="1574"/>
      <c r="O95" s="1574"/>
      <c r="P95" s="1575"/>
      <c r="Q95" s="421"/>
      <c r="R95" s="408" t="s">
        <v>5</v>
      </c>
      <c r="S95" s="1576" t="s">
        <v>936</v>
      </c>
      <c r="T95" s="1577"/>
      <c r="U95" s="1578" t="s">
        <v>296</v>
      </c>
      <c r="V95" s="1579"/>
      <c r="W95" s="1579"/>
      <c r="X95" s="1579"/>
      <c r="Y95" s="1579"/>
      <c r="Z95" s="1579"/>
      <c r="AA95" s="1579"/>
      <c r="AB95" s="1579"/>
      <c r="AC95" s="1579"/>
      <c r="AD95" s="1579"/>
      <c r="AE95" s="1579"/>
      <c r="AF95" s="1580"/>
      <c r="AH95" s="408" t="s">
        <v>5</v>
      </c>
      <c r="AI95" s="1576" t="s">
        <v>183</v>
      </c>
      <c r="AJ95" s="1577"/>
      <c r="AK95" s="1573" t="s">
        <v>245</v>
      </c>
      <c r="AL95" s="1574"/>
      <c r="AM95" s="1574"/>
      <c r="AN95" s="1574"/>
      <c r="AO95" s="1574"/>
      <c r="AP95" s="1574"/>
      <c r="AQ95" s="1574"/>
      <c r="AR95" s="1574"/>
      <c r="AS95" s="1574"/>
      <c r="AT95" s="1574"/>
      <c r="AU95" s="1574"/>
      <c r="AV95" s="1587"/>
    </row>
    <row r="96" spans="1:48" ht="15" customHeight="1" x14ac:dyDescent="0.3">
      <c r="A96" s="405"/>
      <c r="B96" s="409" t="s">
        <v>5</v>
      </c>
      <c r="C96" s="414" t="s">
        <v>117</v>
      </c>
      <c r="D96" s="417"/>
      <c r="E96" s="1590" t="s">
        <v>791</v>
      </c>
      <c r="F96" s="1591"/>
      <c r="G96" s="1591"/>
      <c r="H96" s="1591"/>
      <c r="I96" s="1591"/>
      <c r="J96" s="1591"/>
      <c r="K96" s="1591"/>
      <c r="L96" s="1591"/>
      <c r="M96" s="1591"/>
      <c r="N96" s="1591"/>
      <c r="O96" s="1591"/>
      <c r="P96" s="1607"/>
      <c r="Q96" s="421"/>
      <c r="R96" s="408" t="s">
        <v>5</v>
      </c>
      <c r="S96" s="1576" t="s">
        <v>318</v>
      </c>
      <c r="T96" s="1577"/>
      <c r="U96" s="1578" t="s">
        <v>400</v>
      </c>
      <c r="V96" s="1579"/>
      <c r="W96" s="1579"/>
      <c r="X96" s="1579"/>
      <c r="Y96" s="1579"/>
      <c r="Z96" s="1579"/>
      <c r="AA96" s="1579"/>
      <c r="AB96" s="1579"/>
      <c r="AC96" s="1579"/>
      <c r="AD96" s="1579"/>
      <c r="AE96" s="1579"/>
      <c r="AF96" s="1580"/>
      <c r="AH96" s="408" t="s">
        <v>5</v>
      </c>
      <c r="AI96" s="1576" t="s">
        <v>289</v>
      </c>
      <c r="AJ96" s="1577"/>
      <c r="AK96" s="1573" t="s">
        <v>57</v>
      </c>
      <c r="AL96" s="1574"/>
      <c r="AM96" s="1574"/>
      <c r="AN96" s="1574"/>
      <c r="AO96" s="1574"/>
      <c r="AP96" s="1574"/>
      <c r="AQ96" s="1574"/>
      <c r="AR96" s="1574"/>
      <c r="AS96" s="1574"/>
      <c r="AT96" s="1574"/>
      <c r="AU96" s="1574"/>
      <c r="AV96" s="1587"/>
    </row>
    <row r="97" spans="1:86" ht="15" customHeight="1" x14ac:dyDescent="0.3">
      <c r="A97" s="402" t="s">
        <v>5</v>
      </c>
      <c r="B97" s="1593" t="s">
        <v>765</v>
      </c>
      <c r="C97" s="1593"/>
      <c r="D97" s="1594"/>
      <c r="E97" s="1595" t="s">
        <v>943</v>
      </c>
      <c r="F97" s="1596"/>
      <c r="G97" s="1596"/>
      <c r="H97" s="1596"/>
      <c r="I97" s="1596"/>
      <c r="J97" s="1596"/>
      <c r="K97" s="1596"/>
      <c r="L97" s="1596"/>
      <c r="M97" s="1596"/>
      <c r="N97" s="1596"/>
      <c r="O97" s="1596"/>
      <c r="P97" s="1601"/>
      <c r="Q97" s="421"/>
      <c r="R97" s="408" t="s">
        <v>5</v>
      </c>
      <c r="S97" s="1576" t="s">
        <v>116</v>
      </c>
      <c r="T97" s="1577"/>
      <c r="U97" s="1578" t="s">
        <v>941</v>
      </c>
      <c r="V97" s="1579"/>
      <c r="W97" s="1579"/>
      <c r="X97" s="1579"/>
      <c r="Y97" s="1579"/>
      <c r="Z97" s="1579"/>
      <c r="AA97" s="1579"/>
      <c r="AB97" s="1579"/>
      <c r="AC97" s="1579"/>
      <c r="AD97" s="1579"/>
      <c r="AE97" s="1579"/>
      <c r="AF97" s="1580"/>
      <c r="AH97" s="408" t="s">
        <v>5</v>
      </c>
      <c r="AI97" s="1576" t="s">
        <v>293</v>
      </c>
      <c r="AJ97" s="1577"/>
      <c r="AK97" s="1573" t="s">
        <v>543</v>
      </c>
      <c r="AL97" s="1574"/>
      <c r="AM97" s="1574"/>
      <c r="AN97" s="1574"/>
      <c r="AO97" s="1574"/>
      <c r="AP97" s="1574"/>
      <c r="AQ97" s="1574"/>
      <c r="AR97" s="1574"/>
      <c r="AS97" s="1574"/>
      <c r="AT97" s="1574"/>
      <c r="AU97" s="1574"/>
      <c r="AV97" s="1587"/>
    </row>
    <row r="98" spans="1:86" ht="15" customHeight="1" x14ac:dyDescent="0.3">
      <c r="A98" s="400"/>
      <c r="B98" s="408" t="s">
        <v>5</v>
      </c>
      <c r="C98" s="395" t="s">
        <v>276</v>
      </c>
      <c r="D98" s="416"/>
      <c r="E98" s="1573" t="s">
        <v>864</v>
      </c>
      <c r="F98" s="1574"/>
      <c r="G98" s="1574"/>
      <c r="H98" s="1574"/>
      <c r="I98" s="1574"/>
      <c r="J98" s="1574"/>
      <c r="K98" s="1574"/>
      <c r="L98" s="1574"/>
      <c r="M98" s="1574"/>
      <c r="N98" s="1574"/>
      <c r="O98" s="1574"/>
      <c r="P98" s="1575"/>
      <c r="Q98" s="421"/>
      <c r="R98" s="408" t="s">
        <v>5</v>
      </c>
      <c r="S98" s="1576" t="s">
        <v>355</v>
      </c>
      <c r="T98" s="1577"/>
      <c r="U98" s="1578" t="s">
        <v>942</v>
      </c>
      <c r="V98" s="1579"/>
      <c r="W98" s="1579"/>
      <c r="X98" s="1579"/>
      <c r="Y98" s="1579"/>
      <c r="Z98" s="1579"/>
      <c r="AA98" s="1579"/>
      <c r="AB98" s="1579"/>
      <c r="AC98" s="1579"/>
      <c r="AD98" s="1579"/>
      <c r="AE98" s="1579"/>
      <c r="AF98" s="1580"/>
      <c r="AH98" s="408" t="s">
        <v>5</v>
      </c>
      <c r="AI98" s="1576" t="s">
        <v>67</v>
      </c>
      <c r="AJ98" s="1577"/>
      <c r="AK98" s="1573" t="s">
        <v>43</v>
      </c>
      <c r="AL98" s="1574"/>
      <c r="AM98" s="1574"/>
      <c r="AN98" s="1574"/>
      <c r="AO98" s="1574"/>
      <c r="AP98" s="1574"/>
      <c r="AQ98" s="1574"/>
      <c r="AR98" s="1574"/>
      <c r="AS98" s="1574"/>
      <c r="AT98" s="1574"/>
      <c r="AU98" s="1574"/>
      <c r="AV98" s="1587"/>
    </row>
    <row r="99" spans="1:86" ht="15" customHeight="1" x14ac:dyDescent="0.3">
      <c r="A99" s="404"/>
      <c r="B99" s="408" t="s">
        <v>5</v>
      </c>
      <c r="C99" s="395" t="s">
        <v>949</v>
      </c>
      <c r="D99" s="416"/>
      <c r="E99" s="1573" t="s">
        <v>548</v>
      </c>
      <c r="F99" s="1574"/>
      <c r="G99" s="1574"/>
      <c r="H99" s="1574"/>
      <c r="I99" s="1574"/>
      <c r="J99" s="1574"/>
      <c r="K99" s="1574"/>
      <c r="L99" s="1574"/>
      <c r="M99" s="1574"/>
      <c r="N99" s="1574"/>
      <c r="O99" s="1574"/>
      <c r="P99" s="1575"/>
      <c r="Q99" s="421"/>
      <c r="R99" s="408"/>
      <c r="S99" s="1576"/>
      <c r="T99" s="1577"/>
      <c r="U99" s="1578"/>
      <c r="V99" s="1579"/>
      <c r="W99" s="1579"/>
      <c r="X99" s="1579"/>
      <c r="Y99" s="1579"/>
      <c r="Z99" s="1579"/>
      <c r="AA99" s="1579"/>
      <c r="AB99" s="1579"/>
      <c r="AC99" s="1579"/>
      <c r="AD99" s="1579"/>
      <c r="AE99" s="1579"/>
      <c r="AF99" s="1580"/>
      <c r="AH99" s="408" t="s">
        <v>5</v>
      </c>
      <c r="AI99" s="1576" t="s">
        <v>300</v>
      </c>
      <c r="AJ99" s="1577"/>
      <c r="AK99" s="1573" t="s">
        <v>545</v>
      </c>
      <c r="AL99" s="1574"/>
      <c r="AM99" s="1574"/>
      <c r="AN99" s="1574"/>
      <c r="AO99" s="1574"/>
      <c r="AP99" s="1574"/>
      <c r="AQ99" s="1574"/>
      <c r="AR99" s="1574"/>
      <c r="AS99" s="1574"/>
      <c r="AT99" s="1574"/>
      <c r="AU99" s="1574"/>
      <c r="AV99" s="1587"/>
    </row>
    <row r="100" spans="1:86" ht="15" customHeight="1" x14ac:dyDescent="0.3">
      <c r="A100" s="404"/>
      <c r="B100" s="408" t="s">
        <v>5</v>
      </c>
      <c r="C100" s="395" t="s">
        <v>117</v>
      </c>
      <c r="D100" s="416"/>
      <c r="E100" s="1573" t="s">
        <v>944</v>
      </c>
      <c r="F100" s="1574"/>
      <c r="G100" s="1574"/>
      <c r="H100" s="1574"/>
      <c r="I100" s="1574"/>
      <c r="J100" s="1574"/>
      <c r="K100" s="1574"/>
      <c r="L100" s="1574"/>
      <c r="M100" s="1574"/>
      <c r="N100" s="1574"/>
      <c r="O100" s="1574"/>
      <c r="P100" s="1575"/>
      <c r="Q100" s="421"/>
      <c r="R100" s="408" t="s">
        <v>5</v>
      </c>
      <c r="S100" s="1576" t="s">
        <v>362</v>
      </c>
      <c r="T100" s="1577"/>
      <c r="U100" s="1578" t="s">
        <v>290</v>
      </c>
      <c r="V100" s="1579"/>
      <c r="W100" s="1579"/>
      <c r="X100" s="1579"/>
      <c r="Y100" s="1579"/>
      <c r="Z100" s="1579"/>
      <c r="AA100" s="1579"/>
      <c r="AB100" s="1579"/>
      <c r="AC100" s="1579"/>
      <c r="AD100" s="1579"/>
      <c r="AE100" s="1579"/>
      <c r="AF100" s="1580"/>
      <c r="AH100" s="408" t="s">
        <v>5</v>
      </c>
      <c r="AI100" s="1576" t="s">
        <v>1580</v>
      </c>
      <c r="AJ100" s="1577"/>
      <c r="AK100" s="1578" t="s">
        <v>622</v>
      </c>
      <c r="AL100" s="1579"/>
      <c r="AM100" s="1579"/>
      <c r="AN100" s="1579"/>
      <c r="AO100" s="1579"/>
      <c r="AP100" s="1579"/>
      <c r="AQ100" s="1579"/>
      <c r="AR100" s="1579"/>
      <c r="AS100" s="1579"/>
      <c r="AT100" s="1579"/>
      <c r="AU100" s="1579"/>
      <c r="AV100" s="1581"/>
    </row>
    <row r="101" spans="1:86" ht="15" customHeight="1" x14ac:dyDescent="0.3">
      <c r="A101" s="404"/>
      <c r="B101" s="408" t="s">
        <v>5</v>
      </c>
      <c r="C101" s="395" t="s">
        <v>285</v>
      </c>
      <c r="D101" s="416"/>
      <c r="E101" s="1573" t="s">
        <v>103</v>
      </c>
      <c r="F101" s="1574"/>
      <c r="G101" s="1574"/>
      <c r="H101" s="1574"/>
      <c r="I101" s="1574"/>
      <c r="J101" s="1574"/>
      <c r="K101" s="1574"/>
      <c r="L101" s="1574"/>
      <c r="M101" s="1574"/>
      <c r="N101" s="1574"/>
      <c r="O101" s="1574"/>
      <c r="P101" s="1575"/>
      <c r="Q101" s="421"/>
      <c r="R101" s="408" t="s">
        <v>5</v>
      </c>
      <c r="S101" s="1576" t="s">
        <v>365</v>
      </c>
      <c r="T101" s="1577"/>
      <c r="U101" s="1578" t="s">
        <v>529</v>
      </c>
      <c r="V101" s="1579"/>
      <c r="W101" s="1579"/>
      <c r="X101" s="1579"/>
      <c r="Y101" s="1579"/>
      <c r="Z101" s="1579"/>
      <c r="AA101" s="1579"/>
      <c r="AB101" s="1579"/>
      <c r="AC101" s="1579"/>
      <c r="AD101" s="1579"/>
      <c r="AE101" s="1579"/>
      <c r="AF101" s="1580"/>
      <c r="AH101" s="394"/>
      <c r="AI101" s="1576"/>
      <c r="AJ101" s="1577"/>
      <c r="AK101" s="916"/>
      <c r="AL101" s="908"/>
      <c r="AM101" s="908"/>
      <c r="AN101" s="908"/>
      <c r="AO101" s="908"/>
      <c r="AP101" s="908"/>
      <c r="AQ101" s="908"/>
      <c r="AR101" s="908"/>
      <c r="AS101" s="908"/>
      <c r="AT101" s="908"/>
      <c r="AU101" s="908"/>
      <c r="AV101" s="909"/>
    </row>
    <row r="102" spans="1:86" ht="15" customHeight="1" x14ac:dyDescent="0.3">
      <c r="A102" s="400"/>
      <c r="B102" s="408" t="s">
        <v>5</v>
      </c>
      <c r="C102" s="395" t="s">
        <v>286</v>
      </c>
      <c r="D102" s="416"/>
      <c r="E102" s="1573" t="s">
        <v>819</v>
      </c>
      <c r="F102" s="1574"/>
      <c r="G102" s="1574"/>
      <c r="H102" s="1574"/>
      <c r="I102" s="1574"/>
      <c r="J102" s="1574"/>
      <c r="K102" s="1574"/>
      <c r="L102" s="1574"/>
      <c r="M102" s="1574"/>
      <c r="N102" s="1574"/>
      <c r="O102" s="1574"/>
      <c r="P102" s="1575"/>
      <c r="Q102" s="421"/>
      <c r="R102" s="408" t="s">
        <v>5</v>
      </c>
      <c r="S102" s="1576" t="s">
        <v>329</v>
      </c>
      <c r="T102" s="1577"/>
      <c r="U102" s="1578" t="s">
        <v>23</v>
      </c>
      <c r="V102" s="1579"/>
      <c r="W102" s="1579"/>
      <c r="X102" s="1579"/>
      <c r="Y102" s="1579"/>
      <c r="Z102" s="1579"/>
      <c r="AA102" s="1579"/>
      <c r="AB102" s="1579"/>
      <c r="AC102" s="1579"/>
      <c r="AD102" s="1579"/>
      <c r="AE102" s="1579"/>
      <c r="AF102" s="1580"/>
      <c r="AH102" s="394"/>
      <c r="AI102" s="1576"/>
      <c r="AJ102" s="1577"/>
      <c r="AK102" s="1573"/>
      <c r="AL102" s="1574"/>
      <c r="AM102" s="1574"/>
      <c r="AN102" s="1574"/>
      <c r="AO102" s="1574"/>
      <c r="AP102" s="1574"/>
      <c r="AQ102" s="1574"/>
      <c r="AR102" s="1574"/>
      <c r="AS102" s="1574"/>
      <c r="AT102" s="1574"/>
      <c r="AU102" s="1574"/>
      <c r="AV102" s="1587"/>
    </row>
    <row r="103" spans="1:86" ht="15" customHeight="1" x14ac:dyDescent="0.3">
      <c r="A103" s="404"/>
      <c r="B103" s="408" t="s">
        <v>5</v>
      </c>
      <c r="C103" s="395" t="s">
        <v>285</v>
      </c>
      <c r="D103" s="416"/>
      <c r="E103" s="1573" t="s">
        <v>103</v>
      </c>
      <c r="F103" s="1574"/>
      <c r="G103" s="1574"/>
      <c r="H103" s="1574"/>
      <c r="I103" s="1574"/>
      <c r="J103" s="1574"/>
      <c r="K103" s="1574"/>
      <c r="L103" s="1574"/>
      <c r="M103" s="1574"/>
      <c r="N103" s="1574"/>
      <c r="O103" s="1574"/>
      <c r="P103" s="1575"/>
      <c r="Q103" s="421"/>
      <c r="R103" s="408" t="s">
        <v>5</v>
      </c>
      <c r="S103" s="1608" t="s">
        <v>371</v>
      </c>
      <c r="T103" s="1577"/>
      <c r="U103" s="1578" t="s">
        <v>1050</v>
      </c>
      <c r="V103" s="1579"/>
      <c r="W103" s="1579"/>
      <c r="X103" s="1579"/>
      <c r="Y103" s="1579"/>
      <c r="Z103" s="1579"/>
      <c r="AA103" s="1579"/>
      <c r="AB103" s="1579"/>
      <c r="AC103" s="1579"/>
      <c r="AD103" s="1579"/>
      <c r="AE103" s="1579"/>
      <c r="AF103" s="1580"/>
      <c r="AH103" s="394"/>
      <c r="AI103" s="1576"/>
      <c r="AJ103" s="1577"/>
      <c r="AK103" s="1573"/>
      <c r="AL103" s="1574"/>
      <c r="AM103" s="1574"/>
      <c r="AN103" s="1574"/>
      <c r="AO103" s="1574"/>
      <c r="AP103" s="1574"/>
      <c r="AQ103" s="1574"/>
      <c r="AR103" s="1574"/>
      <c r="AS103" s="1574"/>
      <c r="AT103" s="1574"/>
      <c r="AU103" s="1574"/>
      <c r="AV103" s="1587"/>
    </row>
    <row r="104" spans="1:86" ht="15" customHeight="1" x14ac:dyDescent="0.3">
      <c r="A104" s="400"/>
      <c r="B104" s="408" t="s">
        <v>5</v>
      </c>
      <c r="C104" s="1576" t="s">
        <v>286</v>
      </c>
      <c r="D104" s="1577"/>
      <c r="E104" s="1573" t="s">
        <v>819</v>
      </c>
      <c r="F104" s="1574"/>
      <c r="G104" s="1574"/>
      <c r="H104" s="1574"/>
      <c r="I104" s="1574"/>
      <c r="J104" s="1574"/>
      <c r="K104" s="1574"/>
      <c r="L104" s="1574"/>
      <c r="M104" s="1574"/>
      <c r="N104" s="1574"/>
      <c r="O104" s="1574"/>
      <c r="P104" s="1575"/>
      <c r="Q104" s="421"/>
      <c r="R104" s="408" t="s">
        <v>5</v>
      </c>
      <c r="S104" s="1576" t="s">
        <v>1146</v>
      </c>
      <c r="T104" s="1577"/>
      <c r="U104" s="1578" t="s">
        <v>640</v>
      </c>
      <c r="V104" s="1579"/>
      <c r="W104" s="1579"/>
      <c r="X104" s="1579"/>
      <c r="Y104" s="1579"/>
      <c r="Z104" s="1579"/>
      <c r="AA104" s="1579"/>
      <c r="AB104" s="1579"/>
      <c r="AC104" s="1579"/>
      <c r="AD104" s="1579"/>
      <c r="AE104" s="1579"/>
      <c r="AF104" s="1580"/>
      <c r="AH104" s="394"/>
      <c r="AI104" s="1576"/>
      <c r="AJ104" s="1577"/>
      <c r="AK104" s="1573"/>
      <c r="AL104" s="1574"/>
      <c r="AM104" s="1574"/>
      <c r="AN104" s="1574"/>
      <c r="AO104" s="1574"/>
      <c r="AP104" s="1574"/>
      <c r="AQ104" s="1574"/>
      <c r="AR104" s="1574"/>
      <c r="AS104" s="1574"/>
      <c r="AT104" s="1574"/>
      <c r="AU104" s="1574"/>
      <c r="AV104" s="1587"/>
    </row>
    <row r="105" spans="1:86" ht="15" customHeight="1" x14ac:dyDescent="0.3">
      <c r="A105" s="400"/>
      <c r="B105" s="408" t="s">
        <v>5</v>
      </c>
      <c r="C105" s="1576" t="s">
        <v>183</v>
      </c>
      <c r="D105" s="1577"/>
      <c r="E105" s="1573" t="s">
        <v>522</v>
      </c>
      <c r="F105" s="1574"/>
      <c r="G105" s="1574"/>
      <c r="H105" s="1574"/>
      <c r="I105" s="1574"/>
      <c r="J105" s="1574"/>
      <c r="K105" s="1574"/>
      <c r="L105" s="1574"/>
      <c r="M105" s="1574"/>
      <c r="N105" s="1574"/>
      <c r="O105" s="1574"/>
      <c r="P105" s="1575"/>
      <c r="Q105" s="421"/>
      <c r="R105" s="394"/>
      <c r="S105" s="1576"/>
      <c r="T105" s="1577"/>
      <c r="U105" s="1578"/>
      <c r="V105" s="1579"/>
      <c r="W105" s="1579"/>
      <c r="X105" s="1579"/>
      <c r="Y105" s="1579"/>
      <c r="Z105" s="1579"/>
      <c r="AA105" s="1579"/>
      <c r="AB105" s="1579"/>
      <c r="AC105" s="1579"/>
      <c r="AD105" s="1579"/>
      <c r="AE105" s="1579"/>
      <c r="AF105" s="1580"/>
      <c r="AH105" s="394"/>
      <c r="AI105" s="1576"/>
      <c r="AJ105" s="1577"/>
      <c r="AK105" s="1573"/>
      <c r="AL105" s="1574"/>
      <c r="AM105" s="1574"/>
      <c r="AN105" s="1574"/>
      <c r="AO105" s="1574"/>
      <c r="AP105" s="1574"/>
      <c r="AQ105" s="1574"/>
      <c r="AR105" s="1574"/>
      <c r="AS105" s="1574"/>
      <c r="AT105" s="1574"/>
      <c r="AU105" s="1574"/>
      <c r="AV105" s="1587"/>
    </row>
    <row r="106" spans="1:86" ht="15" customHeight="1" x14ac:dyDescent="0.3">
      <c r="A106" s="400"/>
      <c r="B106" s="408" t="s">
        <v>5</v>
      </c>
      <c r="C106" s="1576" t="s">
        <v>295</v>
      </c>
      <c r="D106" s="1577"/>
      <c r="E106" s="1573" t="s">
        <v>823</v>
      </c>
      <c r="F106" s="1574"/>
      <c r="G106" s="1574"/>
      <c r="H106" s="1574"/>
      <c r="I106" s="1574"/>
      <c r="J106" s="1574"/>
      <c r="K106" s="1574"/>
      <c r="L106" s="1574"/>
      <c r="M106" s="1574"/>
      <c r="N106" s="1574"/>
      <c r="O106" s="1574"/>
      <c r="P106" s="1575"/>
      <c r="Q106" s="427"/>
      <c r="R106" s="431"/>
      <c r="S106" s="1576"/>
      <c r="T106" s="1577"/>
      <c r="U106" s="1573"/>
      <c r="V106" s="1574"/>
      <c r="W106" s="1574"/>
      <c r="X106" s="1574"/>
      <c r="Y106" s="1574"/>
      <c r="Z106" s="1574"/>
      <c r="AA106" s="1574"/>
      <c r="AB106" s="1574"/>
      <c r="AC106" s="1574"/>
      <c r="AD106" s="1574"/>
      <c r="AE106" s="1574"/>
      <c r="AF106" s="1587"/>
      <c r="AG106" s="421"/>
      <c r="AH106" s="394"/>
      <c r="AI106" s="1576"/>
      <c r="AJ106" s="1577"/>
      <c r="AK106" s="1573"/>
      <c r="AL106" s="1574"/>
      <c r="AM106" s="1574"/>
      <c r="AN106" s="1574"/>
      <c r="AO106" s="1574"/>
      <c r="AP106" s="1574"/>
      <c r="AQ106" s="1574"/>
      <c r="AR106" s="1574"/>
      <c r="AS106" s="1574"/>
      <c r="AT106" s="1574"/>
      <c r="AU106" s="1574"/>
      <c r="AV106" s="1587"/>
    </row>
    <row r="107" spans="1:86" ht="15" customHeight="1" x14ac:dyDescent="0.3">
      <c r="A107" s="407"/>
      <c r="B107" s="411"/>
      <c r="C107" s="1628"/>
      <c r="D107" s="1629"/>
      <c r="E107" s="1573"/>
      <c r="F107" s="1574"/>
      <c r="G107" s="1574"/>
      <c r="H107" s="1574"/>
      <c r="I107" s="1574"/>
      <c r="J107" s="1574"/>
      <c r="K107" s="1574"/>
      <c r="L107" s="1574"/>
      <c r="M107" s="1574"/>
      <c r="N107" s="1574"/>
      <c r="O107" s="1574"/>
      <c r="P107" s="1575"/>
      <c r="Q107" s="428"/>
      <c r="R107" s="430"/>
      <c r="S107" s="1628"/>
      <c r="T107" s="1629"/>
      <c r="U107" s="1573"/>
      <c r="V107" s="1574"/>
      <c r="W107" s="1574"/>
      <c r="X107" s="1574"/>
      <c r="Y107" s="1574"/>
      <c r="Z107" s="1574"/>
      <c r="AA107" s="1574"/>
      <c r="AB107" s="1574"/>
      <c r="AC107" s="1574"/>
      <c r="AD107" s="1574"/>
      <c r="AE107" s="1574"/>
      <c r="AF107" s="1587"/>
      <c r="AG107" s="436"/>
      <c r="AH107" s="411"/>
      <c r="AI107" s="1576"/>
      <c r="AJ107" s="1577"/>
      <c r="AK107" s="1573"/>
      <c r="AL107" s="1574"/>
      <c r="AM107" s="1574"/>
      <c r="AN107" s="1574"/>
      <c r="AO107" s="1574"/>
      <c r="AP107" s="1574"/>
      <c r="AQ107" s="1574"/>
      <c r="AR107" s="1574"/>
      <c r="AS107" s="1574"/>
      <c r="AT107" s="1574"/>
      <c r="AU107" s="1574"/>
      <c r="AV107" s="1587"/>
    </row>
    <row r="108" spans="1:86" ht="30" customHeight="1" x14ac:dyDescent="0.3">
      <c r="A108" s="1553" t="s">
        <v>592</v>
      </c>
      <c r="B108" s="1554"/>
      <c r="C108" s="1554"/>
      <c r="D108" s="1554"/>
      <c r="E108" s="1609" t="s">
        <v>945</v>
      </c>
      <c r="F108" s="1609"/>
      <c r="G108" s="1609"/>
      <c r="H108" s="1609"/>
      <c r="I108" s="1609"/>
      <c r="J108" s="1609"/>
      <c r="K108" s="1609"/>
      <c r="L108" s="1609"/>
      <c r="M108" s="1609"/>
      <c r="N108" s="1609"/>
      <c r="O108" s="1609"/>
      <c r="P108" s="1609"/>
      <c r="Q108" s="1609"/>
      <c r="R108" s="1609"/>
      <c r="S108" s="1609"/>
      <c r="T108" s="1609"/>
      <c r="U108" s="1609"/>
      <c r="V108" s="1609"/>
      <c r="W108" s="1609"/>
      <c r="X108" s="1609"/>
      <c r="Y108" s="1609"/>
      <c r="Z108" s="1609"/>
      <c r="AA108" s="1609"/>
      <c r="AB108" s="1609"/>
      <c r="AC108" s="1609"/>
      <c r="AD108" s="1609"/>
      <c r="AE108" s="1609"/>
      <c r="AF108" s="1609"/>
      <c r="AG108" s="1609"/>
      <c r="AH108" s="1609"/>
      <c r="AI108" s="1609"/>
      <c r="AJ108" s="1609"/>
      <c r="AK108" s="1609"/>
      <c r="AL108" s="1609"/>
      <c r="AM108" s="1609"/>
      <c r="AN108" s="1609"/>
      <c r="AO108" s="1609"/>
      <c r="AP108" s="1609"/>
      <c r="AQ108" s="1609"/>
      <c r="AR108" s="1609"/>
      <c r="AS108" s="1609"/>
      <c r="AT108" s="1609"/>
      <c r="AU108" s="1609"/>
      <c r="AV108" s="1610"/>
    </row>
    <row r="109" spans="1:86" ht="16.899999999999999" customHeight="1" x14ac:dyDescent="0.3"/>
    <row r="110" spans="1:86" ht="16.899999999999999" customHeight="1" x14ac:dyDescent="0.3">
      <c r="D110" s="5"/>
      <c r="F110" s="5"/>
      <c r="G110" s="5"/>
      <c r="H110" s="5"/>
      <c r="I110" s="5"/>
      <c r="J110" s="5"/>
      <c r="K110" s="5"/>
      <c r="L110" s="5"/>
      <c r="M110" s="5"/>
      <c r="N110" s="5"/>
      <c r="O110" s="5"/>
      <c r="P110" s="5"/>
      <c r="T110" s="5"/>
      <c r="V110" s="5"/>
      <c r="W110" s="5"/>
      <c r="Y110" s="5"/>
      <c r="AA110" s="5"/>
      <c r="AB110" s="5"/>
      <c r="AC110" s="5"/>
      <c r="AD110" s="5"/>
      <c r="AE110" s="5"/>
      <c r="AJ110" s="5"/>
      <c r="AL110" s="5"/>
      <c r="AM110" s="5"/>
      <c r="AN110" s="5"/>
      <c r="AO110" s="5"/>
      <c r="AP110" s="5"/>
      <c r="AQ110" s="5"/>
      <c r="AR110" s="5"/>
      <c r="AS110" s="5"/>
      <c r="AT110" s="5"/>
      <c r="AU110" s="5"/>
      <c r="AV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row>
    <row r="111" spans="1:86" x14ac:dyDescent="0.3">
      <c r="D111" s="5"/>
      <c r="F111" s="5"/>
      <c r="G111" s="5"/>
      <c r="H111" s="5"/>
      <c r="I111" s="5"/>
      <c r="J111" s="5"/>
      <c r="K111" s="5"/>
      <c r="L111" s="5"/>
      <c r="M111" s="5"/>
      <c r="N111" s="5"/>
      <c r="O111" s="5"/>
      <c r="P111" s="5"/>
      <c r="T111" s="5"/>
      <c r="V111" s="5"/>
      <c r="W111" s="5"/>
      <c r="Y111" s="5"/>
      <c r="AA111" s="5"/>
      <c r="AB111" s="5"/>
      <c r="AC111" s="5"/>
      <c r="AD111" s="5"/>
      <c r="AE111" s="5"/>
      <c r="AJ111" s="5"/>
      <c r="AL111" s="5"/>
      <c r="AM111" s="5"/>
      <c r="AN111" s="5"/>
      <c r="AO111" s="5"/>
      <c r="AP111" s="5"/>
      <c r="AQ111" s="5"/>
      <c r="AR111" s="5"/>
      <c r="AS111" s="5"/>
      <c r="AT111" s="5"/>
      <c r="AU111" s="5"/>
      <c r="AV111" s="5"/>
      <c r="AW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row>
    <row r="112" spans="1:86" x14ac:dyDescent="0.3">
      <c r="AW112" s="5"/>
      <c r="AX112" s="5"/>
      <c r="AY112" s="5"/>
      <c r="AZ112" s="5"/>
      <c r="BA112" s="5"/>
      <c r="BB112" s="5"/>
      <c r="BC112" s="5"/>
      <c r="BD112" s="5"/>
      <c r="BE112" s="5"/>
      <c r="BF112" s="5"/>
    </row>
    <row r="113" spans="3:52" x14ac:dyDescent="0.3">
      <c r="AX113" s="5"/>
      <c r="AY113" s="5"/>
      <c r="AZ113" s="5"/>
    </row>
    <row r="114" spans="3:52" x14ac:dyDescent="0.3">
      <c r="C114" s="415"/>
    </row>
  </sheetData>
  <mergeCells count="550">
    <mergeCell ref="A108:D108"/>
    <mergeCell ref="E108:AV108"/>
    <mergeCell ref="AA5:AB10"/>
    <mergeCell ref="B6:B9"/>
    <mergeCell ref="AC7:AC8"/>
    <mergeCell ref="AY7:AY8"/>
    <mergeCell ref="AK55:AV56"/>
    <mergeCell ref="U57:AF58"/>
    <mergeCell ref="U84:AF85"/>
    <mergeCell ref="E90:P91"/>
    <mergeCell ref="U98:AF99"/>
    <mergeCell ref="AK100:AV101"/>
    <mergeCell ref="U104:AF105"/>
    <mergeCell ref="A5:A12"/>
    <mergeCell ref="AX61:BA73"/>
    <mergeCell ref="C106:D106"/>
    <mergeCell ref="E106:P106"/>
    <mergeCell ref="S106:T106"/>
    <mergeCell ref="U106:AF106"/>
    <mergeCell ref="AI106:AJ106"/>
    <mergeCell ref="AK106:AV106"/>
    <mergeCell ref="C107:D107"/>
    <mergeCell ref="E107:P107"/>
    <mergeCell ref="S107:T107"/>
    <mergeCell ref="U107:AF107"/>
    <mergeCell ref="AI107:AJ107"/>
    <mergeCell ref="AK107:AV107"/>
    <mergeCell ref="C104:D104"/>
    <mergeCell ref="E104:P104"/>
    <mergeCell ref="S104:T104"/>
    <mergeCell ref="AI104:AJ104"/>
    <mergeCell ref="AK104:AV104"/>
    <mergeCell ref="C105:D105"/>
    <mergeCell ref="E105:P105"/>
    <mergeCell ref="S105:T105"/>
    <mergeCell ref="AI105:AJ105"/>
    <mergeCell ref="AK105:AV105"/>
    <mergeCell ref="E102:P102"/>
    <mergeCell ref="S102:T102"/>
    <mergeCell ref="U102:AF102"/>
    <mergeCell ref="AI102:AJ102"/>
    <mergeCell ref="AK102:AV102"/>
    <mergeCell ref="E103:P103"/>
    <mergeCell ref="S103:T103"/>
    <mergeCell ref="U103:AF103"/>
    <mergeCell ref="AI103:AJ103"/>
    <mergeCell ref="AK103:AV103"/>
    <mergeCell ref="E99:P99"/>
    <mergeCell ref="S99:T99"/>
    <mergeCell ref="AI99:AJ99"/>
    <mergeCell ref="AK99:AV99"/>
    <mergeCell ref="E100:P100"/>
    <mergeCell ref="S100:T100"/>
    <mergeCell ref="U100:AF100"/>
    <mergeCell ref="AI100:AJ100"/>
    <mergeCell ref="E101:P101"/>
    <mergeCell ref="S101:T101"/>
    <mergeCell ref="U101:AF101"/>
    <mergeCell ref="AI101:AJ101"/>
    <mergeCell ref="B97:D97"/>
    <mergeCell ref="E97:P97"/>
    <mergeCell ref="S97:T97"/>
    <mergeCell ref="U97:AF97"/>
    <mergeCell ref="AI97:AJ97"/>
    <mergeCell ref="AK97:AV97"/>
    <mergeCell ref="E98:P98"/>
    <mergeCell ref="S98:T98"/>
    <mergeCell ref="AI98:AJ98"/>
    <mergeCell ref="AK98:AV98"/>
    <mergeCell ref="E95:P95"/>
    <mergeCell ref="S95:T95"/>
    <mergeCell ref="U95:AF95"/>
    <mergeCell ref="AI95:AJ95"/>
    <mergeCell ref="AK95:AV95"/>
    <mergeCell ref="E96:P96"/>
    <mergeCell ref="S96:T96"/>
    <mergeCell ref="U96:AF96"/>
    <mergeCell ref="AI96:AJ96"/>
    <mergeCell ref="AK96:AV96"/>
    <mergeCell ref="E93:P93"/>
    <mergeCell ref="S93:T93"/>
    <mergeCell ref="U93:AF93"/>
    <mergeCell ref="AI93:AJ93"/>
    <mergeCell ref="AK93:AV93"/>
    <mergeCell ref="B94:D94"/>
    <mergeCell ref="E94:P94"/>
    <mergeCell ref="S94:T94"/>
    <mergeCell ref="U94:AF94"/>
    <mergeCell ref="AI94:AJ94"/>
    <mergeCell ref="AK94:AV94"/>
    <mergeCell ref="S90:T90"/>
    <mergeCell ref="U90:AF90"/>
    <mergeCell ref="AI90:AJ90"/>
    <mergeCell ref="AK90:AV90"/>
    <mergeCell ref="S91:T91"/>
    <mergeCell ref="U91:AF91"/>
    <mergeCell ref="AI91:AJ91"/>
    <mergeCell ref="AK91:AV91"/>
    <mergeCell ref="E92:P92"/>
    <mergeCell ref="S92:T92"/>
    <mergeCell ref="U92:AF92"/>
    <mergeCell ref="AI92:AJ92"/>
    <mergeCell ref="AK92:AV92"/>
    <mergeCell ref="E88:P88"/>
    <mergeCell ref="S88:T88"/>
    <mergeCell ref="U88:AF88"/>
    <mergeCell ref="AI88:AJ88"/>
    <mergeCell ref="AK88:AV88"/>
    <mergeCell ref="B89:D89"/>
    <mergeCell ref="E89:P89"/>
    <mergeCell ref="S89:T89"/>
    <mergeCell ref="U89:AF89"/>
    <mergeCell ref="AH89:AJ89"/>
    <mergeCell ref="E86:P86"/>
    <mergeCell ref="S86:T86"/>
    <mergeCell ref="U86:AF86"/>
    <mergeCell ref="AI86:AJ86"/>
    <mergeCell ref="AK86:AV86"/>
    <mergeCell ref="E87:P87"/>
    <mergeCell ref="S87:T87"/>
    <mergeCell ref="U87:AF87"/>
    <mergeCell ref="AI87:AJ87"/>
    <mergeCell ref="AK87:AV87"/>
    <mergeCell ref="E83:P83"/>
    <mergeCell ref="S83:T83"/>
    <mergeCell ref="U83:AF83"/>
    <mergeCell ref="AI83:AJ83"/>
    <mergeCell ref="AK83:AV83"/>
    <mergeCell ref="E84:P84"/>
    <mergeCell ref="AI84:AJ84"/>
    <mergeCell ref="AK84:AV84"/>
    <mergeCell ref="E85:P85"/>
    <mergeCell ref="AI85:AJ85"/>
    <mergeCell ref="AK85:AV85"/>
    <mergeCell ref="E81:P81"/>
    <mergeCell ref="S81:T81"/>
    <mergeCell ref="U81:AF81"/>
    <mergeCell ref="AI81:AJ81"/>
    <mergeCell ref="AK81:AV81"/>
    <mergeCell ref="E82:P82"/>
    <mergeCell ref="S82:T82"/>
    <mergeCell ref="U82:AF82"/>
    <mergeCell ref="AI82:AJ82"/>
    <mergeCell ref="AK82:AV82"/>
    <mergeCell ref="E79:P79"/>
    <mergeCell ref="S79:T79"/>
    <mergeCell ref="U79:AF79"/>
    <mergeCell ref="AI79:AJ79"/>
    <mergeCell ref="AK79:AV79"/>
    <mergeCell ref="E80:P80"/>
    <mergeCell ref="S80:T80"/>
    <mergeCell ref="U80:AF80"/>
    <mergeCell ref="AI80:AJ80"/>
    <mergeCell ref="AK80:AV80"/>
    <mergeCell ref="E77:P77"/>
    <mergeCell ref="S77:T77"/>
    <mergeCell ref="U77:AF77"/>
    <mergeCell ref="AH77:AJ77"/>
    <mergeCell ref="AK77:AV77"/>
    <mergeCell ref="E78:P78"/>
    <mergeCell ref="S78:T78"/>
    <mergeCell ref="U78:AF78"/>
    <mergeCell ref="AI78:AJ78"/>
    <mergeCell ref="AK78:AV78"/>
    <mergeCell ref="E75:P75"/>
    <mergeCell ref="S75:T75"/>
    <mergeCell ref="U75:AF75"/>
    <mergeCell ref="AI75:AJ75"/>
    <mergeCell ref="AK75:AV75"/>
    <mergeCell ref="E76:P76"/>
    <mergeCell ref="S76:T76"/>
    <mergeCell ref="U76:AF76"/>
    <mergeCell ref="AI76:AJ76"/>
    <mergeCell ref="AK76:AV76"/>
    <mergeCell ref="E73:P73"/>
    <mergeCell ref="S73:T73"/>
    <mergeCell ref="U73:AF73"/>
    <mergeCell ref="AI73:AJ73"/>
    <mergeCell ref="AK73:AV73"/>
    <mergeCell ref="E74:P74"/>
    <mergeCell ref="S74:T74"/>
    <mergeCell ref="U74:AF74"/>
    <mergeCell ref="AI74:AJ74"/>
    <mergeCell ref="AK74:AV74"/>
    <mergeCell ref="E71:P71"/>
    <mergeCell ref="S71:T71"/>
    <mergeCell ref="U71:AF71"/>
    <mergeCell ref="AI71:AJ71"/>
    <mergeCell ref="AK71:AV71"/>
    <mergeCell ref="E72:P72"/>
    <mergeCell ref="S72:T72"/>
    <mergeCell ref="U72:AF72"/>
    <mergeCell ref="AI72:AJ72"/>
    <mergeCell ref="AK72:AV72"/>
    <mergeCell ref="E69:P69"/>
    <mergeCell ref="S69:T69"/>
    <mergeCell ref="U69:AF69"/>
    <mergeCell ref="AI69:AJ69"/>
    <mergeCell ref="AK69:AV69"/>
    <mergeCell ref="E70:P70"/>
    <mergeCell ref="R70:T70"/>
    <mergeCell ref="U70:AF70"/>
    <mergeCell ref="AH70:AJ70"/>
    <mergeCell ref="AK70:AV70"/>
    <mergeCell ref="E67:P67"/>
    <mergeCell ref="S67:T67"/>
    <mergeCell ref="U67:AF67"/>
    <mergeCell ref="AI67:AJ67"/>
    <mergeCell ref="AK67:AV67"/>
    <mergeCell ref="E68:P68"/>
    <mergeCell ref="S68:T68"/>
    <mergeCell ref="U68:AF68"/>
    <mergeCell ref="AI68:AJ68"/>
    <mergeCell ref="AK68:AV68"/>
    <mergeCell ref="E65:P65"/>
    <mergeCell ref="S65:T65"/>
    <mergeCell ref="U65:AF65"/>
    <mergeCell ref="AI65:AJ65"/>
    <mergeCell ref="AK65:AV65"/>
    <mergeCell ref="E66:P66"/>
    <mergeCell ref="S66:T66"/>
    <mergeCell ref="U66:AF66"/>
    <mergeCell ref="AI66:AJ66"/>
    <mergeCell ref="AK66:AV66"/>
    <mergeCell ref="E63:P63"/>
    <mergeCell ref="S63:T63"/>
    <mergeCell ref="U63:AF63"/>
    <mergeCell ref="AI63:AJ63"/>
    <mergeCell ref="AK63:AV63"/>
    <mergeCell ref="E64:P64"/>
    <mergeCell ref="S64:T64"/>
    <mergeCell ref="U64:AF64"/>
    <mergeCell ref="AI64:AJ64"/>
    <mergeCell ref="AK64:AV64"/>
    <mergeCell ref="E61:P61"/>
    <mergeCell ref="S61:T61"/>
    <mergeCell ref="U61:AF61"/>
    <mergeCell ref="AI61:AJ61"/>
    <mergeCell ref="AK61:AV61"/>
    <mergeCell ref="E62:P62"/>
    <mergeCell ref="S62:T62"/>
    <mergeCell ref="U62:AF62"/>
    <mergeCell ref="AI62:AJ62"/>
    <mergeCell ref="AK62:AV62"/>
    <mergeCell ref="E59:P59"/>
    <mergeCell ref="R59:T59"/>
    <mergeCell ref="U59:AF59"/>
    <mergeCell ref="AH59:AJ59"/>
    <mergeCell ref="AK59:AV59"/>
    <mergeCell ref="E60:P60"/>
    <mergeCell ref="S60:T60"/>
    <mergeCell ref="U60:AF60"/>
    <mergeCell ref="AI60:AJ60"/>
    <mergeCell ref="AK60:AV60"/>
    <mergeCell ref="C57:D57"/>
    <mergeCell ref="E57:P57"/>
    <mergeCell ref="S57:T57"/>
    <mergeCell ref="AI57:AJ57"/>
    <mergeCell ref="AK57:AV57"/>
    <mergeCell ref="C58:D58"/>
    <mergeCell ref="E58:P58"/>
    <mergeCell ref="S58:T58"/>
    <mergeCell ref="AI58:AJ58"/>
    <mergeCell ref="AK58:AV58"/>
    <mergeCell ref="C55:D55"/>
    <mergeCell ref="E55:P55"/>
    <mergeCell ref="S55:T55"/>
    <mergeCell ref="U55:AF55"/>
    <mergeCell ref="AI55:AJ55"/>
    <mergeCell ref="C56:D56"/>
    <mergeCell ref="E56:P56"/>
    <mergeCell ref="S56:T56"/>
    <mergeCell ref="U56:AF56"/>
    <mergeCell ref="AI56:AJ56"/>
    <mergeCell ref="C53:D53"/>
    <mergeCell ref="E53:P53"/>
    <mergeCell ref="S53:T53"/>
    <mergeCell ref="U53:AF53"/>
    <mergeCell ref="AI53:AJ53"/>
    <mergeCell ref="AK53:AV53"/>
    <mergeCell ref="C54:D54"/>
    <mergeCell ref="E54:P54"/>
    <mergeCell ref="S54:T54"/>
    <mergeCell ref="U54:AF54"/>
    <mergeCell ref="AI54:AJ54"/>
    <mergeCell ref="AK54:AV54"/>
    <mergeCell ref="C51:D51"/>
    <mergeCell ref="E51:P51"/>
    <mergeCell ref="S51:T51"/>
    <mergeCell ref="U51:AF51"/>
    <mergeCell ref="AH51:AJ51"/>
    <mergeCell ref="AK51:AV51"/>
    <mergeCell ref="C52:D52"/>
    <mergeCell ref="E52:P52"/>
    <mergeCell ref="S52:T52"/>
    <mergeCell ref="U52:AF52"/>
    <mergeCell ref="AI52:AJ52"/>
    <mergeCell ref="AK52:AV52"/>
    <mergeCell ref="C49:D49"/>
    <mergeCell ref="E49:P49"/>
    <mergeCell ref="S49:T49"/>
    <mergeCell ref="U49:AF49"/>
    <mergeCell ref="AI49:AJ49"/>
    <mergeCell ref="AK49:AV49"/>
    <mergeCell ref="C50:D50"/>
    <mergeCell ref="E50:P50"/>
    <mergeCell ref="S50:T50"/>
    <mergeCell ref="U50:AF50"/>
    <mergeCell ref="AI50:AJ50"/>
    <mergeCell ref="AK50:AV50"/>
    <mergeCell ref="C47:D47"/>
    <mergeCell ref="E47:P47"/>
    <mergeCell ref="S47:T47"/>
    <mergeCell ref="U47:AF47"/>
    <mergeCell ref="AI47:AJ47"/>
    <mergeCell ref="AK47:AV47"/>
    <mergeCell ref="C48:D48"/>
    <mergeCell ref="E48:P48"/>
    <mergeCell ref="S48:T48"/>
    <mergeCell ref="U48:AF48"/>
    <mergeCell ref="AI48:AJ48"/>
    <mergeCell ref="AK48:AV48"/>
    <mergeCell ref="C45:D45"/>
    <mergeCell ref="E45:P45"/>
    <mergeCell ref="S45:T45"/>
    <mergeCell ref="U45:AF45"/>
    <mergeCell ref="AI45:AJ45"/>
    <mergeCell ref="AK45:AV45"/>
    <mergeCell ref="C46:D46"/>
    <mergeCell ref="E46:P46"/>
    <mergeCell ref="S46:T46"/>
    <mergeCell ref="U46:AF46"/>
    <mergeCell ref="AI46:AJ46"/>
    <mergeCell ref="AK46:AV46"/>
    <mergeCell ref="C43:D43"/>
    <mergeCell ref="E43:P43"/>
    <mergeCell ref="S43:T43"/>
    <mergeCell ref="U43:AF43"/>
    <mergeCell ref="AI43:AJ43"/>
    <mergeCell ref="AK43:AV43"/>
    <mergeCell ref="C44:D44"/>
    <mergeCell ref="E44:P44"/>
    <mergeCell ref="S44:T44"/>
    <mergeCell ref="U44:AF44"/>
    <mergeCell ref="AI44:AJ44"/>
    <mergeCell ref="AK44:AV44"/>
    <mergeCell ref="C41:D41"/>
    <mergeCell ref="E41:P41"/>
    <mergeCell ref="S41:T41"/>
    <mergeCell ref="U41:AF41"/>
    <mergeCell ref="AI41:AJ41"/>
    <mergeCell ref="AK41:AV41"/>
    <mergeCell ref="C42:D42"/>
    <mergeCell ref="E42:P42"/>
    <mergeCell ref="S42:T42"/>
    <mergeCell ref="U42:AF42"/>
    <mergeCell ref="AI42:AJ42"/>
    <mergeCell ref="AK42:AV42"/>
    <mergeCell ref="C39:D39"/>
    <mergeCell ref="E39:P39"/>
    <mergeCell ref="S39:T39"/>
    <mergeCell ref="U39:AF39"/>
    <mergeCell ref="AI39:AJ39"/>
    <mergeCell ref="AK39:AV39"/>
    <mergeCell ref="C40:D40"/>
    <mergeCell ref="E40:P40"/>
    <mergeCell ref="S40:T40"/>
    <mergeCell ref="U40:AF40"/>
    <mergeCell ref="AI40:AJ40"/>
    <mergeCell ref="AK40:AV40"/>
    <mergeCell ref="C37:D37"/>
    <mergeCell ref="E37:P37"/>
    <mergeCell ref="R37:T37"/>
    <mergeCell ref="U37:AF37"/>
    <mergeCell ref="AI37:AJ37"/>
    <mergeCell ref="AK37:AV37"/>
    <mergeCell ref="C38:D38"/>
    <mergeCell ref="E38:P38"/>
    <mergeCell ref="S38:T38"/>
    <mergeCell ref="U38:AF38"/>
    <mergeCell ref="AI38:AJ38"/>
    <mergeCell ref="AK38:AV38"/>
    <mergeCell ref="C35:D35"/>
    <mergeCell ref="E35:P35"/>
    <mergeCell ref="S35:T35"/>
    <mergeCell ref="U35:AF35"/>
    <mergeCell ref="AI35:AJ35"/>
    <mergeCell ref="AK35:AV35"/>
    <mergeCell ref="C36:D36"/>
    <mergeCell ref="E36:P36"/>
    <mergeCell ref="S36:T36"/>
    <mergeCell ref="U36:AF36"/>
    <mergeCell ref="AI36:AJ36"/>
    <mergeCell ref="AK36:AV36"/>
    <mergeCell ref="B33:D33"/>
    <mergeCell ref="E33:P33"/>
    <mergeCell ref="S33:T33"/>
    <mergeCell ref="U33:AF33"/>
    <mergeCell ref="AI33:AJ33"/>
    <mergeCell ref="AK33:AV33"/>
    <mergeCell ref="C34:D34"/>
    <mergeCell ref="E34:P34"/>
    <mergeCell ref="S34:T34"/>
    <mergeCell ref="U34:AF34"/>
    <mergeCell ref="AI34:AJ34"/>
    <mergeCell ref="AK34:AV34"/>
    <mergeCell ref="C31:D31"/>
    <mergeCell ref="E31:P31"/>
    <mergeCell ref="S31:T31"/>
    <mergeCell ref="U31:AF31"/>
    <mergeCell ref="AI31:AJ31"/>
    <mergeCell ref="AK31:AV31"/>
    <mergeCell ref="C32:D32"/>
    <mergeCell ref="E32:P32"/>
    <mergeCell ref="S32:T32"/>
    <mergeCell ref="U32:AF32"/>
    <mergeCell ref="AH32:AJ32"/>
    <mergeCell ref="AK32:AV32"/>
    <mergeCell ref="C29:D29"/>
    <mergeCell ref="E29:P29"/>
    <mergeCell ref="S29:T29"/>
    <mergeCell ref="U29:AF29"/>
    <mergeCell ref="AI29:AJ29"/>
    <mergeCell ref="AK29:AV29"/>
    <mergeCell ref="C30:D30"/>
    <mergeCell ref="E30:P30"/>
    <mergeCell ref="S30:T30"/>
    <mergeCell ref="U30:AF30"/>
    <mergeCell ref="AI30:AJ30"/>
    <mergeCell ref="AK30:AV30"/>
    <mergeCell ref="C27:D27"/>
    <mergeCell ref="E27:P27"/>
    <mergeCell ref="S27:T27"/>
    <mergeCell ref="U27:AF27"/>
    <mergeCell ref="AI27:AJ27"/>
    <mergeCell ref="AK27:AV27"/>
    <mergeCell ref="C28:D28"/>
    <mergeCell ref="E28:P28"/>
    <mergeCell ref="S28:T28"/>
    <mergeCell ref="U28:AF28"/>
    <mergeCell ref="AI28:AJ28"/>
    <mergeCell ref="AK28:AV28"/>
    <mergeCell ref="C25:D25"/>
    <mergeCell ref="E25:P25"/>
    <mergeCell ref="S25:T25"/>
    <mergeCell ref="U25:AF25"/>
    <mergeCell ref="AI25:AJ25"/>
    <mergeCell ref="AK25:AV25"/>
    <mergeCell ref="C26:D26"/>
    <mergeCell ref="E26:P26"/>
    <mergeCell ref="S26:T26"/>
    <mergeCell ref="U26:AF26"/>
    <mergeCell ref="AI26:AJ26"/>
    <mergeCell ref="AK26:AV26"/>
    <mergeCell ref="C23:D23"/>
    <mergeCell ref="E23:P23"/>
    <mergeCell ref="S23:T23"/>
    <mergeCell ref="U23:AF23"/>
    <mergeCell ref="AI23:AJ23"/>
    <mergeCell ref="AK23:AV23"/>
    <mergeCell ref="C24:D24"/>
    <mergeCell ref="E24:P24"/>
    <mergeCell ref="S24:T24"/>
    <mergeCell ref="U24:AF24"/>
    <mergeCell ref="AI24:AJ24"/>
    <mergeCell ref="AK24:AV24"/>
    <mergeCell ref="C21:D21"/>
    <mergeCell ref="E21:P21"/>
    <mergeCell ref="S21:T21"/>
    <mergeCell ref="U21:AF21"/>
    <mergeCell ref="AI21:AJ21"/>
    <mergeCell ref="AK21:AV21"/>
    <mergeCell ref="C22:D22"/>
    <mergeCell ref="E22:P22"/>
    <mergeCell ref="S22:T22"/>
    <mergeCell ref="U22:AF22"/>
    <mergeCell ref="AI22:AJ22"/>
    <mergeCell ref="AK22:AV22"/>
    <mergeCell ref="C19:D19"/>
    <mergeCell ref="E19:P19"/>
    <mergeCell ref="S19:T19"/>
    <mergeCell ref="U19:AF19"/>
    <mergeCell ref="AI19:AJ19"/>
    <mergeCell ref="AK19:AV19"/>
    <mergeCell ref="C20:D20"/>
    <mergeCell ref="E20:P20"/>
    <mergeCell ref="S20:T20"/>
    <mergeCell ref="U20:AF20"/>
    <mergeCell ref="AI20:AJ20"/>
    <mergeCell ref="AK20:AV20"/>
    <mergeCell ref="C17:D17"/>
    <mergeCell ref="E17:P17"/>
    <mergeCell ref="S17:T17"/>
    <mergeCell ref="U17:AF17"/>
    <mergeCell ref="AI17:AJ17"/>
    <mergeCell ref="AK17:AV17"/>
    <mergeCell ref="C18:D18"/>
    <mergeCell ref="E18:P18"/>
    <mergeCell ref="S18:T18"/>
    <mergeCell ref="U18:AF18"/>
    <mergeCell ref="AI18:AJ18"/>
    <mergeCell ref="AK18:AV18"/>
    <mergeCell ref="C15:D15"/>
    <mergeCell ref="E15:P15"/>
    <mergeCell ref="S15:T15"/>
    <mergeCell ref="U15:AF15"/>
    <mergeCell ref="AI15:AJ15"/>
    <mergeCell ref="AK15:AV15"/>
    <mergeCell ref="C16:D16"/>
    <mergeCell ref="E16:P16"/>
    <mergeCell ref="S16:T16"/>
    <mergeCell ref="U16:AF16"/>
    <mergeCell ref="AH16:AJ16"/>
    <mergeCell ref="AK16:AV16"/>
    <mergeCell ref="A13:D13"/>
    <mergeCell ref="E13:P13"/>
    <mergeCell ref="Q13:T13"/>
    <mergeCell ref="U13:AF13"/>
    <mergeCell ref="AG13:AJ13"/>
    <mergeCell ref="AK13:AV13"/>
    <mergeCell ref="B14:D14"/>
    <mergeCell ref="E14:P14"/>
    <mergeCell ref="S14:T14"/>
    <mergeCell ref="U14:AF14"/>
    <mergeCell ref="AH14:AJ14"/>
    <mergeCell ref="AK14:AV14"/>
    <mergeCell ref="E9:V9"/>
    <mergeCell ref="B10:V10"/>
    <mergeCell ref="B11:C11"/>
    <mergeCell ref="D11:AV11"/>
    <mergeCell ref="AD9:AL9"/>
    <mergeCell ref="AM9:AV9"/>
    <mergeCell ref="AD10:AL10"/>
    <mergeCell ref="AM10:AV10"/>
    <mergeCell ref="B12:C12"/>
    <mergeCell ref="D12:AV12"/>
    <mergeCell ref="A1:AI1"/>
    <mergeCell ref="AJ1:AV1"/>
    <mergeCell ref="A2:AV2"/>
    <mergeCell ref="A3:AV3"/>
    <mergeCell ref="A4:AV4"/>
    <mergeCell ref="B5:D5"/>
    <mergeCell ref="E5:V5"/>
    <mergeCell ref="E6:V6"/>
    <mergeCell ref="AC5:AV5"/>
    <mergeCell ref="AD6:AL6"/>
    <mergeCell ref="AM6:AV8"/>
    <mergeCell ref="AD7:AL8"/>
    <mergeCell ref="E7:V7"/>
    <mergeCell ref="E8:V8"/>
  </mergeCells>
  <phoneticPr fontId="79" type="Hiragana"/>
  <dataValidations count="2">
    <dataValidation type="list" allowBlank="1" showInputMessage="1" showErrorMessage="1" sqref="R57:R58" xr:uid="{00000000-0002-0000-0200-000000000000}">
      <formula1>$Q$14:$Q$15</formula1>
    </dataValidation>
    <dataValidation type="list" allowBlank="1" showInputMessage="1" showErrorMessage="1" sqref="A107:B107 A109:A110 A89:A90 A97 A94:A95 B95:B96 B90 B92:B93 Q105:R107 B34:B88 AH57:AH58 B15:B32 A14 A33 AH33:AH50 AH52:AH55 AG51 AH21:AH28 AH17:AH19 AG32 AG16 AG14 AH30:AH31 AH15 B98:B106 Q109:Q111 AH90:AH107 AG109 R14:R36 R40:R45 R38 Q37 R47:R56 Q103:Q104 R60:R69 Q59 Q70 R71:R104 AH78:AH80 AG77:AG78 AG70 AH71:AH76 AH60:AH69 AG59 AH82:AH88 AG89 AC9:AC10 AC6:AC7" xr:uid="{00000000-0002-0000-0200-000001000000}">
      <formula1>$AX$14:$AX$15</formula1>
    </dataValidation>
  </dataValidations>
  <hyperlinks>
    <hyperlink ref="BD9" r:id="rId1" xr:uid="{00000000-0004-0000-0200-000000000000}"/>
  </hyperlinks>
  <pageMargins left="0.7" right="0.7" top="0.75" bottom="0.75" header="0.3" footer="0.3"/>
  <pageSetup paperSize="9" scale="4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W67"/>
  <sheetViews>
    <sheetView view="pageBreakPreview" topLeftCell="L1" zoomScale="70" zoomScaleSheetLayoutView="70" workbookViewId="0">
      <selection activeCell="BG18" sqref="BG18"/>
    </sheetView>
  </sheetViews>
  <sheetFormatPr defaultRowHeight="12.9" x14ac:dyDescent="0.3"/>
  <cols>
    <col min="1" max="1" width="4.62890625" customWidth="1"/>
    <col min="2" max="2" width="4.62890625" style="360" customWidth="1"/>
    <col min="3" max="24" width="4.62890625" customWidth="1"/>
    <col min="25" max="30" width="5" customWidth="1"/>
    <col min="31" max="57" width="4.62890625" customWidth="1"/>
    <col min="58" max="64" width="6.62890625" customWidth="1"/>
    <col min="65" max="99" width="4.62890625" customWidth="1"/>
  </cols>
  <sheetData>
    <row r="1" spans="1:61" ht="39.75" customHeight="1" x14ac:dyDescent="0.3">
      <c r="A1" s="1883" t="s">
        <v>598</v>
      </c>
      <c r="B1" s="1883"/>
      <c r="C1" s="1883"/>
      <c r="D1" s="1883"/>
      <c r="E1" s="1883"/>
      <c r="F1" s="533"/>
      <c r="G1" s="533"/>
      <c r="H1" s="1965" t="s">
        <v>1384</v>
      </c>
      <c r="I1" s="1965"/>
      <c r="J1" s="1965"/>
      <c r="K1" s="1965"/>
      <c r="L1" s="1965"/>
      <c r="M1" s="1965"/>
      <c r="N1" s="1965"/>
      <c r="O1" s="1965"/>
      <c r="P1" s="1965"/>
      <c r="Q1" s="1965"/>
      <c r="R1" s="1965"/>
      <c r="S1" s="1965"/>
      <c r="T1" s="1965"/>
      <c r="U1" s="1965"/>
      <c r="V1" s="1965"/>
      <c r="W1" s="1965"/>
      <c r="X1" s="1965"/>
      <c r="Y1" s="1965"/>
      <c r="Z1" s="1965"/>
      <c r="AA1" s="1965"/>
      <c r="AB1" s="1965"/>
      <c r="AC1" s="1965"/>
      <c r="AD1" s="1965"/>
      <c r="AE1" s="1965"/>
      <c r="AF1" s="1965"/>
      <c r="AG1" s="1965"/>
      <c r="AH1" s="1965"/>
      <c r="AI1" s="1965"/>
      <c r="AJ1" s="447"/>
      <c r="AK1" s="1966" t="s">
        <v>1303</v>
      </c>
      <c r="AL1" s="1967"/>
      <c r="AM1" s="1967"/>
      <c r="AN1" s="1967"/>
      <c r="AO1" s="1967"/>
      <c r="AP1" s="1967"/>
      <c r="AQ1" s="1967"/>
      <c r="AR1" s="1967"/>
      <c r="AS1" s="1967"/>
      <c r="AT1" s="1967"/>
      <c r="AU1" s="1967"/>
      <c r="AV1" s="1967"/>
      <c r="AW1" s="1967"/>
      <c r="AX1" s="1884" t="str">
        <f>'改1－2様式'!E1</f>
        <v>Ver.20260202</v>
      </c>
      <c r="AY1" s="1884"/>
      <c r="AZ1" s="1884"/>
      <c r="BA1" s="1884"/>
      <c r="BB1" s="1884"/>
      <c r="BC1" s="1884"/>
      <c r="BD1" s="1884"/>
    </row>
    <row r="2" spans="1:61" ht="30" customHeight="1" x14ac:dyDescent="0.3">
      <c r="A2" s="447"/>
      <c r="B2" s="447"/>
      <c r="C2" s="447"/>
      <c r="D2" s="447"/>
      <c r="E2" s="447"/>
      <c r="F2" s="447"/>
      <c r="G2" s="447"/>
      <c r="H2" s="1965"/>
      <c r="I2" s="1965"/>
      <c r="J2" s="1965"/>
      <c r="K2" s="1965"/>
      <c r="L2" s="1965"/>
      <c r="M2" s="1965"/>
      <c r="N2" s="1965"/>
      <c r="O2" s="1965"/>
      <c r="P2" s="1965"/>
      <c r="Q2" s="1965"/>
      <c r="R2" s="1965"/>
      <c r="S2" s="1965"/>
      <c r="T2" s="1965"/>
      <c r="U2" s="1965"/>
      <c r="V2" s="1965"/>
      <c r="W2" s="1965"/>
      <c r="X2" s="1965"/>
      <c r="Y2" s="1965"/>
      <c r="Z2" s="1965"/>
      <c r="AA2" s="1965"/>
      <c r="AB2" s="1965"/>
      <c r="AC2" s="1965"/>
      <c r="AD2" s="1965"/>
      <c r="AE2" s="1965"/>
      <c r="AF2" s="1965"/>
      <c r="AG2" s="1965"/>
      <c r="AH2" s="1965"/>
      <c r="AI2" s="1965"/>
      <c r="AJ2" s="447"/>
      <c r="AK2" s="1967"/>
      <c r="AL2" s="1967"/>
      <c r="AM2" s="1967"/>
      <c r="AN2" s="1967"/>
      <c r="AO2" s="1967"/>
      <c r="AP2" s="1967"/>
      <c r="AQ2" s="1967"/>
      <c r="AR2" s="1967"/>
      <c r="AS2" s="1967"/>
      <c r="AT2" s="1967"/>
      <c r="AU2" s="1967"/>
      <c r="AV2" s="1967"/>
      <c r="AW2" s="1967"/>
      <c r="AX2" s="447"/>
      <c r="AY2" s="447"/>
      <c r="AZ2" s="545"/>
      <c r="BA2" s="545"/>
      <c r="BB2" s="545"/>
      <c r="BC2" s="545"/>
      <c r="BD2" s="545"/>
    </row>
    <row r="3" spans="1:61" ht="144.75" customHeight="1" x14ac:dyDescent="0.3">
      <c r="A3" s="1885" t="s">
        <v>1599</v>
      </c>
      <c r="B3" s="1886"/>
      <c r="C3" s="1886"/>
      <c r="D3" s="1886"/>
      <c r="E3" s="1886"/>
      <c r="F3" s="1886"/>
      <c r="G3" s="1886"/>
      <c r="H3" s="1886"/>
      <c r="I3" s="1886"/>
      <c r="J3" s="1886"/>
      <c r="K3" s="1886"/>
      <c r="L3" s="1886"/>
      <c r="M3" s="1886"/>
      <c r="N3" s="1886"/>
      <c r="O3" s="1886"/>
      <c r="P3" s="1886"/>
      <c r="Q3" s="1886"/>
      <c r="R3" s="1886"/>
      <c r="S3" s="1886"/>
      <c r="T3" s="1886"/>
      <c r="U3" s="1886"/>
      <c r="V3" s="1886"/>
      <c r="W3" s="1886"/>
      <c r="X3" s="1886"/>
      <c r="Y3" s="1886"/>
      <c r="Z3" s="1886"/>
      <c r="AA3" s="1886"/>
      <c r="AB3" s="1886"/>
      <c r="AC3" s="1886"/>
      <c r="AD3" s="1886"/>
      <c r="AE3" s="1886"/>
      <c r="AF3" s="1886"/>
      <c r="AG3" s="1886"/>
      <c r="AH3" s="1886"/>
      <c r="AI3" s="1886"/>
      <c r="AJ3" s="1886"/>
      <c r="AK3" s="1886"/>
      <c r="AL3" s="1886"/>
      <c r="AM3" s="1886"/>
      <c r="AN3" s="1886"/>
      <c r="AO3" s="1886"/>
      <c r="AP3" s="1886"/>
      <c r="AQ3" s="1886"/>
      <c r="AR3" s="1886"/>
      <c r="AS3" s="1886"/>
      <c r="AT3" s="1886"/>
      <c r="AU3" s="1886"/>
      <c r="AV3" s="1886"/>
      <c r="AW3" s="1886"/>
      <c r="AX3" s="1886"/>
      <c r="AY3" s="1886"/>
      <c r="AZ3" s="1886"/>
      <c r="BA3" s="1886"/>
      <c r="BB3" s="1886"/>
      <c r="BC3" s="1886"/>
      <c r="BD3" s="1886"/>
    </row>
    <row r="4" spans="1:61" s="5" customFormat="1" ht="45" customHeight="1" x14ac:dyDescent="0.3">
      <c r="A4" s="1802" t="s">
        <v>544</v>
      </c>
      <c r="B4" s="1802"/>
      <c r="C4" s="1802"/>
      <c r="D4" s="1802"/>
      <c r="E4" s="1802"/>
      <c r="F4" s="1802"/>
      <c r="G4" s="1802"/>
      <c r="H4" s="1802"/>
      <c r="I4" s="1802"/>
      <c r="J4" s="1802"/>
      <c r="K4" s="1802"/>
      <c r="L4" s="1802"/>
      <c r="M4" s="1802"/>
      <c r="N4" s="1802"/>
      <c r="O4" s="1802"/>
      <c r="P4" s="1802"/>
      <c r="Q4" s="1802"/>
      <c r="R4" s="1802"/>
      <c r="S4" s="1802"/>
      <c r="T4" s="1802"/>
      <c r="U4" s="1802"/>
      <c r="V4" s="1802"/>
      <c r="W4" s="1802"/>
      <c r="X4" s="1802"/>
      <c r="Y4" s="1802"/>
      <c r="Z4" s="1802"/>
      <c r="AA4" s="1802"/>
      <c r="AB4" s="1802"/>
      <c r="AC4" s="1802"/>
      <c r="AD4" s="1802"/>
      <c r="AE4" s="1802"/>
      <c r="AF4" s="1802"/>
      <c r="AG4" s="1802"/>
      <c r="AH4" s="1802"/>
      <c r="AI4" s="1802"/>
      <c r="AJ4" s="1802"/>
      <c r="AK4" s="1802"/>
      <c r="AL4" s="1802"/>
      <c r="AM4" s="1802"/>
      <c r="AN4" s="1802"/>
      <c r="AO4" s="1802"/>
      <c r="AP4" s="1802"/>
      <c r="AQ4" s="1802"/>
      <c r="AR4" s="1802"/>
      <c r="AS4" s="1802"/>
      <c r="AT4" s="1802"/>
      <c r="AU4" s="1802"/>
      <c r="AV4" s="1802"/>
      <c r="AW4" s="1802"/>
      <c r="AX4" s="1802"/>
      <c r="AY4" s="1802"/>
      <c r="AZ4" s="1802"/>
      <c r="BA4" s="1802"/>
      <c r="BB4" s="1802"/>
      <c r="BC4" s="1802"/>
      <c r="BD4" s="1802"/>
    </row>
    <row r="5" spans="1:61" ht="27" customHeight="1" x14ac:dyDescent="0.3">
      <c r="A5" s="1802" t="s">
        <v>133</v>
      </c>
      <c r="B5" s="1802"/>
      <c r="C5" s="1802"/>
      <c r="D5" s="1802"/>
      <c r="E5" s="1802"/>
      <c r="F5" s="1802"/>
      <c r="G5" s="1802"/>
      <c r="H5" s="1802"/>
      <c r="I5" s="1802"/>
      <c r="J5" s="1802"/>
      <c r="K5" s="1802"/>
      <c r="L5" s="1802"/>
      <c r="M5" s="1802"/>
      <c r="N5" s="1802"/>
      <c r="O5" s="1802"/>
      <c r="P5" s="1802"/>
      <c r="Q5" s="1802"/>
      <c r="R5" s="1802"/>
      <c r="S5" s="1802"/>
      <c r="T5" s="1802"/>
      <c r="U5" s="1802"/>
      <c r="V5" s="1802"/>
      <c r="W5" s="1802"/>
      <c r="X5" s="1802"/>
      <c r="Y5" s="1802"/>
      <c r="Z5" s="1802"/>
      <c r="AA5" s="1802"/>
      <c r="AB5" s="1802"/>
      <c r="AC5" s="1802"/>
      <c r="AD5" s="1802"/>
      <c r="AE5" s="1802"/>
      <c r="AF5" s="1802"/>
      <c r="AG5" s="1802"/>
      <c r="AH5" s="1802"/>
      <c r="AI5" s="1802"/>
      <c r="AJ5" s="1802"/>
      <c r="AK5" s="1802"/>
      <c r="AL5" s="1802"/>
      <c r="AM5" s="1802"/>
      <c r="AN5" s="1802"/>
      <c r="AO5" s="1802"/>
      <c r="AP5" s="1802"/>
      <c r="AQ5" s="1802"/>
      <c r="AR5" s="1802"/>
      <c r="AS5" s="1802"/>
      <c r="AT5" s="1802"/>
      <c r="AU5" s="1802"/>
      <c r="AV5" s="1802"/>
      <c r="AW5" s="1802"/>
      <c r="AX5" s="1802"/>
      <c r="AY5" s="1802"/>
      <c r="AZ5" s="1802"/>
      <c r="BA5" s="1802"/>
      <c r="BB5" s="1802"/>
      <c r="BC5" s="1802"/>
      <c r="BD5" s="1802"/>
    </row>
    <row r="6" spans="1:61" s="446" customFormat="1" ht="46.5" hidden="1" customHeight="1" x14ac:dyDescent="0.3">
      <c r="A6" s="1887" t="s">
        <v>1127</v>
      </c>
      <c r="B6" s="1888"/>
      <c r="C6" s="1888"/>
      <c r="D6" s="1888"/>
      <c r="E6" s="1888"/>
      <c r="F6" s="1888"/>
      <c r="G6" s="1888"/>
      <c r="H6" s="1888"/>
      <c r="I6" s="1888"/>
      <c r="J6" s="1888"/>
      <c r="K6" s="1888"/>
      <c r="L6" s="1888"/>
      <c r="M6" s="1888"/>
      <c r="N6" s="1888"/>
      <c r="O6" s="1888"/>
      <c r="P6" s="1888"/>
      <c r="Q6" s="1888"/>
      <c r="R6" s="1888"/>
      <c r="S6" s="1888"/>
      <c r="T6" s="1888"/>
      <c r="U6" s="1888"/>
      <c r="V6" s="1888"/>
      <c r="W6" s="1888"/>
      <c r="X6" s="1888"/>
      <c r="Y6" s="1888"/>
      <c r="Z6" s="1888"/>
      <c r="AA6" s="1888"/>
      <c r="AB6" s="1888"/>
      <c r="AC6" s="1888"/>
      <c r="AD6" s="1888"/>
      <c r="AE6" s="1888"/>
      <c r="AF6" s="1888"/>
      <c r="AG6" s="1888"/>
      <c r="AH6" s="1888"/>
      <c r="AI6" s="1888"/>
      <c r="AJ6" s="1888"/>
      <c r="AK6" s="1888"/>
      <c r="AL6" s="1888"/>
      <c r="AM6" s="1888"/>
      <c r="AN6" s="1888"/>
      <c r="AO6" s="1888"/>
      <c r="AP6" s="1888"/>
      <c r="AQ6" s="1888"/>
      <c r="AR6" s="1888"/>
      <c r="AS6" s="1888"/>
      <c r="AT6" s="1888"/>
      <c r="AU6" s="1888"/>
      <c r="AV6" s="1888"/>
      <c r="AW6" s="1888"/>
      <c r="AX6" s="1888"/>
      <c r="AY6" s="1888"/>
      <c r="AZ6" s="1888"/>
      <c r="BA6" s="1888"/>
      <c r="BB6" s="1888"/>
      <c r="BC6" s="1888"/>
      <c r="BD6" s="1888"/>
    </row>
    <row r="7" spans="1:61" s="446" customFormat="1" ht="30" hidden="1" customHeight="1" x14ac:dyDescent="0.3">
      <c r="A7" s="511"/>
      <c r="B7" s="516" t="s">
        <v>19</v>
      </c>
      <c r="C7" s="1889" t="s">
        <v>1474</v>
      </c>
      <c r="D7" s="1889"/>
      <c r="E7" s="1889"/>
      <c r="F7" s="1889"/>
      <c r="G7" s="1889"/>
      <c r="H7" s="1889"/>
      <c r="I7" s="1889"/>
      <c r="J7" s="1889"/>
      <c r="K7" s="1889"/>
      <c r="L7" s="1889"/>
      <c r="M7" s="1889"/>
      <c r="N7" s="1889"/>
      <c r="O7" s="1889"/>
      <c r="P7" s="1889"/>
      <c r="Q7" s="1889"/>
      <c r="R7" s="1889"/>
      <c r="S7" s="1889"/>
      <c r="T7" s="1889"/>
      <c r="U7" s="1889"/>
      <c r="V7" s="1889"/>
      <c r="W7" s="1889"/>
      <c r="X7" s="1889"/>
      <c r="Y7" s="1889"/>
      <c r="Z7" s="1889"/>
      <c r="AA7" s="1889"/>
      <c r="AB7" s="1889"/>
      <c r="AC7" s="1889"/>
      <c r="AD7" s="1889"/>
      <c r="AE7" s="1889"/>
      <c r="AF7" s="1889"/>
      <c r="AG7" s="1889"/>
      <c r="AH7" s="1889"/>
      <c r="AI7" s="1889"/>
      <c r="AJ7" s="1889"/>
      <c r="AK7" s="1889"/>
      <c r="AL7" s="1889"/>
      <c r="AM7" s="1889"/>
      <c r="AN7" s="1889"/>
      <c r="AO7" s="1889"/>
      <c r="AP7" s="1889"/>
      <c r="AQ7" s="1889"/>
      <c r="AR7" s="1889"/>
      <c r="AS7" s="1889"/>
      <c r="AT7" s="1889"/>
      <c r="AU7" s="1889"/>
      <c r="AV7" s="1889"/>
      <c r="AW7" s="1889"/>
      <c r="AX7" s="1889"/>
      <c r="AY7" s="1889"/>
      <c r="AZ7" s="1889"/>
      <c r="BA7" s="1889"/>
      <c r="BB7" s="1889"/>
      <c r="BC7" s="1889"/>
      <c r="BD7" s="1889"/>
    </row>
    <row r="8" spans="1:61" s="446" customFormat="1" ht="30" hidden="1" customHeight="1" x14ac:dyDescent="0.3">
      <c r="A8" s="511"/>
      <c r="B8" s="516"/>
      <c r="C8" s="529"/>
      <c r="D8" s="529" t="s">
        <v>130</v>
      </c>
      <c r="E8" s="1889" t="s">
        <v>786</v>
      </c>
      <c r="F8" s="1889"/>
      <c r="G8" s="1889"/>
      <c r="H8" s="1889"/>
      <c r="I8" s="1889"/>
      <c r="J8" s="1889"/>
      <c r="K8" s="1889"/>
      <c r="L8" s="1889"/>
      <c r="M8" s="1889"/>
      <c r="N8" s="1889"/>
      <c r="O8" s="1889"/>
      <c r="P8" s="1889"/>
      <c r="Q8" s="1889"/>
      <c r="R8" s="1889"/>
      <c r="S8" s="1889"/>
      <c r="T8" s="1889"/>
      <c r="U8" s="1889"/>
      <c r="V8" s="1889"/>
      <c r="W8" s="1889"/>
      <c r="X8" s="1889"/>
      <c r="Y8" s="1889"/>
      <c r="Z8" s="1889"/>
      <c r="AA8" s="1889"/>
      <c r="AB8" s="1889"/>
      <c r="AC8" s="1889"/>
      <c r="AD8" s="1889"/>
      <c r="AE8" s="1889"/>
      <c r="AF8" s="1889"/>
      <c r="AG8" s="1889"/>
      <c r="AH8" s="1889"/>
      <c r="AI8" s="1889"/>
      <c r="AJ8" s="1889"/>
      <c r="AK8" s="1889"/>
      <c r="AL8" s="1889"/>
      <c r="AM8" s="1889"/>
      <c r="AN8" s="1889"/>
      <c r="AO8" s="1889"/>
      <c r="AP8" s="1889"/>
      <c r="AQ8" s="1889"/>
      <c r="AR8" s="1889"/>
      <c r="AS8" s="1889"/>
      <c r="AT8" s="1889"/>
      <c r="AU8" s="1889"/>
      <c r="AV8" s="1889"/>
      <c r="AW8" s="1889"/>
      <c r="AX8" s="1889"/>
      <c r="AY8" s="1889"/>
      <c r="AZ8" s="1889"/>
      <c r="BA8" s="1889"/>
      <c r="BB8" s="1889"/>
      <c r="BC8" s="1889"/>
      <c r="BD8" s="1889"/>
    </row>
    <row r="9" spans="1:61" s="446" customFormat="1" ht="43.5" hidden="1" customHeight="1" x14ac:dyDescent="0.3">
      <c r="A9" s="511"/>
      <c r="B9" s="516"/>
      <c r="C9" s="529"/>
      <c r="D9" s="529"/>
      <c r="E9" s="1889" t="s">
        <v>321</v>
      </c>
      <c r="F9" s="671"/>
      <c r="G9" s="671"/>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1"/>
      <c r="AK9" s="671"/>
      <c r="AL9" s="671"/>
      <c r="AM9" s="671"/>
      <c r="AN9" s="671"/>
      <c r="AO9" s="671"/>
      <c r="AP9" s="671"/>
      <c r="AQ9" s="671"/>
      <c r="AR9" s="671"/>
      <c r="AS9" s="671"/>
      <c r="AT9" s="671"/>
      <c r="AU9" s="671"/>
      <c r="AV9" s="671"/>
      <c r="AW9" s="671"/>
      <c r="AX9" s="671"/>
      <c r="AY9" s="671"/>
      <c r="AZ9" s="671"/>
      <c r="BA9" s="671"/>
      <c r="BB9" s="671"/>
      <c r="BC9" s="671"/>
      <c r="BD9" s="671"/>
      <c r="BE9" s="503"/>
    </row>
    <row r="10" spans="1:61" s="446" customFormat="1" ht="30" hidden="1" customHeight="1" x14ac:dyDescent="0.3">
      <c r="A10" s="511"/>
      <c r="B10" s="516"/>
      <c r="C10" s="529"/>
      <c r="D10" s="529" t="s">
        <v>130</v>
      </c>
      <c r="E10" s="1889" t="s">
        <v>1476</v>
      </c>
      <c r="F10" s="1889"/>
      <c r="G10" s="1889"/>
      <c r="H10" s="1889"/>
      <c r="I10" s="1889"/>
      <c r="J10" s="1889"/>
      <c r="K10" s="1889"/>
      <c r="L10" s="1889"/>
      <c r="M10" s="1889"/>
      <c r="N10" s="1889"/>
      <c r="O10" s="1889"/>
      <c r="P10" s="1889"/>
      <c r="Q10" s="1889"/>
      <c r="R10" s="1889"/>
      <c r="S10" s="1889"/>
      <c r="T10" s="1889"/>
      <c r="U10" s="1889"/>
      <c r="V10" s="1889"/>
      <c r="W10" s="1889"/>
      <c r="X10" s="1889"/>
      <c r="Y10" s="1889"/>
      <c r="Z10" s="1889"/>
      <c r="AA10" s="1889"/>
      <c r="AB10" s="1889"/>
      <c r="AC10" s="1889"/>
      <c r="AD10" s="1889"/>
      <c r="AE10" s="1889"/>
      <c r="AF10" s="1889"/>
      <c r="AG10" s="1889"/>
      <c r="AH10" s="1889"/>
      <c r="AI10" s="1889"/>
      <c r="AJ10" s="1889"/>
      <c r="AK10" s="1889"/>
      <c r="AL10" s="1889"/>
      <c r="AM10" s="1889"/>
      <c r="AN10" s="1889"/>
      <c r="AO10" s="1889"/>
      <c r="AP10" s="1889"/>
      <c r="AQ10" s="1889"/>
      <c r="AR10" s="1889"/>
      <c r="AS10" s="1889"/>
      <c r="AT10" s="1889"/>
      <c r="AU10" s="1889"/>
      <c r="AV10" s="1889"/>
      <c r="AW10" s="1889"/>
      <c r="AX10" s="1889"/>
      <c r="AY10" s="1889"/>
      <c r="AZ10" s="1889"/>
      <c r="BA10" s="1889"/>
      <c r="BB10" s="1889"/>
      <c r="BC10" s="1889"/>
      <c r="BD10" s="1889"/>
      <c r="BE10" s="503"/>
      <c r="BF10" s="503"/>
    </row>
    <row r="11" spans="1:61" s="446" customFormat="1" ht="30" hidden="1" customHeight="1" x14ac:dyDescent="0.3">
      <c r="A11" s="511"/>
      <c r="B11" s="516" t="s">
        <v>123</v>
      </c>
      <c r="C11" s="1889" t="s">
        <v>131</v>
      </c>
      <c r="D11" s="1889"/>
      <c r="E11" s="1889"/>
      <c r="F11" s="1889"/>
      <c r="G11" s="1889"/>
      <c r="H11" s="1889"/>
      <c r="I11" s="1889"/>
      <c r="J11" s="1889"/>
      <c r="K11" s="1889"/>
      <c r="L11" s="1889"/>
      <c r="M11" s="1889"/>
      <c r="N11" s="1889"/>
      <c r="O11" s="1889"/>
      <c r="P11" s="1889"/>
      <c r="Q11" s="1889"/>
      <c r="R11" s="1889"/>
      <c r="S11" s="1889"/>
      <c r="T11" s="1889"/>
      <c r="U11" s="1889"/>
      <c r="V11" s="1889"/>
      <c r="W11" s="1889"/>
      <c r="X11" s="1889"/>
      <c r="Y11" s="1889"/>
      <c r="Z11" s="1889"/>
      <c r="AA11" s="1889"/>
      <c r="AB11" s="1889"/>
      <c r="AC11" s="1889"/>
      <c r="AD11" s="1889"/>
      <c r="AE11" s="1889"/>
      <c r="AF11" s="1889"/>
      <c r="AG11" s="1889"/>
      <c r="AH11" s="1889"/>
      <c r="AI11" s="1889"/>
      <c r="AJ11" s="1889"/>
      <c r="AK11" s="1889"/>
      <c r="AL11" s="1889"/>
      <c r="AM11" s="1889"/>
      <c r="AN11" s="1889"/>
      <c r="AO11" s="1889"/>
      <c r="AP11" s="1889"/>
      <c r="AQ11" s="1889"/>
      <c r="AR11" s="1889"/>
      <c r="AS11" s="1889"/>
      <c r="AT11" s="1889"/>
      <c r="AU11" s="1889"/>
      <c r="AV11" s="1889"/>
      <c r="AW11" s="1889"/>
      <c r="AX11" s="1889"/>
      <c r="AY11" s="1889"/>
      <c r="AZ11" s="1889"/>
      <c r="BA11" s="1889"/>
      <c r="BB11" s="1889"/>
      <c r="BC11" s="1889"/>
      <c r="BD11" s="1889"/>
    </row>
    <row r="12" spans="1:61" ht="30" hidden="1" customHeight="1" x14ac:dyDescent="0.3">
      <c r="A12" s="511"/>
      <c r="B12" s="516" t="s">
        <v>1011</v>
      </c>
      <c r="C12" s="1889" t="s">
        <v>1193</v>
      </c>
      <c r="D12" s="1889"/>
      <c r="E12" s="1889"/>
      <c r="F12" s="1889"/>
      <c r="G12" s="1889"/>
      <c r="H12" s="1889"/>
      <c r="I12" s="1889"/>
      <c r="J12" s="1889"/>
      <c r="K12" s="1889"/>
      <c r="L12" s="1889"/>
      <c r="M12" s="1889"/>
      <c r="N12" s="1889"/>
      <c r="O12" s="1889"/>
      <c r="P12" s="1889"/>
      <c r="Q12" s="1889"/>
      <c r="R12" s="1889"/>
      <c r="S12" s="1889"/>
      <c r="T12" s="1889"/>
      <c r="U12" s="1889"/>
      <c r="V12" s="1889"/>
      <c r="W12" s="1889"/>
      <c r="X12" s="1889"/>
      <c r="Y12" s="1889"/>
      <c r="Z12" s="1889"/>
      <c r="AA12" s="1889"/>
      <c r="AB12" s="1889"/>
      <c r="AC12" s="1889"/>
      <c r="AD12" s="1889"/>
      <c r="AE12" s="1889"/>
      <c r="AF12" s="1889"/>
      <c r="AG12" s="1889"/>
      <c r="AH12" s="1889"/>
      <c r="AI12" s="1889"/>
      <c r="AJ12" s="1889"/>
      <c r="AK12" s="1889"/>
      <c r="AL12" s="1889"/>
      <c r="AM12" s="1889"/>
      <c r="AN12" s="1889"/>
      <c r="AO12" s="1889"/>
      <c r="AP12" s="1889"/>
      <c r="AQ12" s="1889"/>
      <c r="AR12" s="1889"/>
      <c r="AS12" s="1889"/>
      <c r="AT12" s="1889"/>
      <c r="AU12" s="1889"/>
      <c r="AV12" s="1889"/>
      <c r="AW12" s="1889"/>
      <c r="AX12" s="1889"/>
      <c r="AY12" s="1889"/>
      <c r="AZ12" s="1889"/>
      <c r="BA12" s="1889"/>
      <c r="BB12" s="1889"/>
      <c r="BC12" s="1889"/>
      <c r="BD12" s="1889"/>
    </row>
    <row r="13" spans="1:61" s="446" customFormat="1" ht="30" hidden="1" customHeight="1" x14ac:dyDescent="0.3">
      <c r="A13" s="511"/>
      <c r="B13" s="517"/>
      <c r="C13" s="529" t="s">
        <v>1133</v>
      </c>
      <c r="D13" s="1889" t="s">
        <v>108</v>
      </c>
      <c r="E13" s="1889"/>
      <c r="F13" s="1889"/>
      <c r="G13" s="1889"/>
      <c r="H13" s="1889"/>
      <c r="I13" s="1889"/>
      <c r="J13" s="1889"/>
      <c r="K13" s="529"/>
      <c r="L13" s="532"/>
      <c r="M13" s="532"/>
      <c r="N13" s="532" t="s">
        <v>301</v>
      </c>
      <c r="O13" s="1889" t="s">
        <v>1113</v>
      </c>
      <c r="P13" s="1889"/>
      <c r="Q13" s="1889"/>
      <c r="R13" s="1889"/>
      <c r="S13" s="532"/>
      <c r="T13" s="532"/>
      <c r="U13" s="532" t="s">
        <v>301</v>
      </c>
      <c r="V13" s="1889" t="s">
        <v>1114</v>
      </c>
      <c r="W13" s="1889"/>
      <c r="X13" s="1889"/>
      <c r="Y13" s="1889"/>
      <c r="Z13" s="543" t="s">
        <v>1391</v>
      </c>
      <c r="AA13" s="1890" t="s">
        <v>1150</v>
      </c>
      <c r="AB13" s="1891"/>
      <c r="AC13" s="1891"/>
      <c r="AD13" s="1892"/>
      <c r="AE13" s="1893"/>
      <c r="AF13" s="1893"/>
      <c r="AG13" s="1893"/>
      <c r="AH13" s="1893"/>
      <c r="AI13" s="1894"/>
      <c r="AJ13" s="529"/>
      <c r="AK13" s="529"/>
      <c r="AL13" s="529"/>
      <c r="AM13" s="529"/>
      <c r="AN13" s="529"/>
      <c r="AO13" s="529"/>
      <c r="AP13" s="544" t="s">
        <v>130</v>
      </c>
      <c r="AQ13" s="511" t="s">
        <v>1466</v>
      </c>
      <c r="AR13" s="529"/>
      <c r="AS13" s="529"/>
      <c r="AT13" s="529"/>
      <c r="AU13" s="529"/>
      <c r="AV13" s="529"/>
      <c r="AW13" s="529"/>
      <c r="AX13" s="529"/>
      <c r="AY13" s="529"/>
      <c r="AZ13" s="529"/>
      <c r="BA13" s="529"/>
      <c r="BB13" s="529"/>
      <c r="BC13" s="529"/>
      <c r="BD13" s="512"/>
    </row>
    <row r="14" spans="1:61" s="446" customFormat="1" ht="30" hidden="1" customHeight="1" x14ac:dyDescent="0.3">
      <c r="A14" s="511"/>
      <c r="B14" s="517"/>
      <c r="C14" s="529" t="s">
        <v>1135</v>
      </c>
      <c r="D14" s="1889" t="s">
        <v>1112</v>
      </c>
      <c r="E14" s="1895"/>
      <c r="F14" s="1895"/>
      <c r="G14" s="1895"/>
      <c r="H14" s="1895"/>
      <c r="I14" s="1895"/>
      <c r="J14" s="1895"/>
      <c r="K14" s="532"/>
      <c r="L14" s="532"/>
      <c r="M14" s="532"/>
      <c r="N14" s="532" t="s">
        <v>301</v>
      </c>
      <c r="O14" s="1889" t="s">
        <v>1113</v>
      </c>
      <c r="P14" s="1889"/>
      <c r="Q14" s="1889"/>
      <c r="R14" s="1889"/>
      <c r="S14" s="532"/>
      <c r="T14" s="532"/>
      <c r="U14" s="532" t="s">
        <v>301</v>
      </c>
      <c r="V14" s="1889" t="s">
        <v>1114</v>
      </c>
      <c r="W14" s="1889"/>
      <c r="X14" s="1889"/>
      <c r="Y14" s="1889"/>
      <c r="Z14" s="543" t="s">
        <v>1391</v>
      </c>
      <c r="AA14" s="1896" t="s">
        <v>1150</v>
      </c>
      <c r="AB14" s="1897"/>
      <c r="AC14" s="1897"/>
      <c r="AD14" s="1898"/>
      <c r="AE14" s="1899"/>
      <c r="AF14" s="1899"/>
      <c r="AG14" s="1899"/>
      <c r="AH14" s="1899"/>
      <c r="AI14" s="1900"/>
      <c r="AJ14" s="529"/>
      <c r="AK14" s="512"/>
      <c r="AL14" s="529"/>
      <c r="AM14" s="529"/>
      <c r="AN14" s="529"/>
      <c r="AO14" s="529"/>
      <c r="AP14" s="544" t="s">
        <v>130</v>
      </c>
      <c r="AQ14" s="1889" t="s">
        <v>1467</v>
      </c>
      <c r="AR14" s="1889"/>
      <c r="AS14" s="1889"/>
      <c r="AT14" s="1889"/>
      <c r="AU14" s="1889"/>
      <c r="AV14" s="1889"/>
      <c r="AW14" s="1889"/>
      <c r="AX14" s="1889"/>
      <c r="AY14" s="1889"/>
      <c r="AZ14" s="1889"/>
      <c r="BA14" s="1889"/>
      <c r="BB14" s="1889"/>
      <c r="BC14" s="1889"/>
      <c r="BD14" s="1889"/>
      <c r="BE14" s="503"/>
      <c r="BF14" s="503"/>
      <c r="BG14" s="503"/>
      <c r="BH14" s="503"/>
      <c r="BI14" s="503"/>
    </row>
    <row r="15" spans="1:61" s="446" customFormat="1" ht="22.5" hidden="1" customHeight="1" x14ac:dyDescent="0.3">
      <c r="A15" s="512"/>
      <c r="B15" s="510" t="s">
        <v>1084</v>
      </c>
      <c r="C15" s="1889" t="s">
        <v>761</v>
      </c>
      <c r="D15" s="1895"/>
      <c r="E15" s="1895"/>
      <c r="F15" s="1895"/>
      <c r="G15" s="1895"/>
      <c r="H15" s="1895"/>
      <c r="I15" s="1895"/>
      <c r="J15" s="1895"/>
      <c r="K15" s="1895"/>
      <c r="L15" s="1895"/>
      <c r="M15" s="1895"/>
      <c r="N15" s="1895"/>
      <c r="O15" s="1895"/>
      <c r="P15" s="1895"/>
      <c r="Q15" s="1895"/>
      <c r="R15" s="1895"/>
      <c r="S15" s="1895"/>
      <c r="T15" s="1895"/>
      <c r="U15" s="1895"/>
      <c r="V15" s="1895"/>
      <c r="W15" s="1895"/>
      <c r="X15" s="1895"/>
      <c r="Y15" s="1895"/>
      <c r="Z15" s="1895"/>
      <c r="AA15" s="1895"/>
      <c r="AB15" s="1895"/>
      <c r="AC15" s="1895"/>
      <c r="AD15" s="1895"/>
      <c r="AE15" s="1895"/>
      <c r="AF15" s="1895"/>
      <c r="AG15" s="1895"/>
      <c r="AH15" s="1895"/>
      <c r="AI15" s="1895"/>
      <c r="AJ15" s="1895"/>
      <c r="AK15" s="1895"/>
      <c r="AL15" s="1895"/>
      <c r="AM15" s="1895"/>
      <c r="AN15" s="1895"/>
      <c r="AO15" s="1895"/>
      <c r="AP15" s="1895"/>
      <c r="AQ15" s="1895"/>
      <c r="AR15" s="1895"/>
      <c r="AS15" s="1895"/>
      <c r="AT15" s="1895"/>
      <c r="AU15" s="1895"/>
      <c r="AV15" s="1895"/>
      <c r="AW15" s="1895"/>
      <c r="AX15" s="1895"/>
      <c r="AY15" s="1895"/>
      <c r="AZ15" s="1895"/>
      <c r="BA15" s="1895"/>
      <c r="BB15" s="512"/>
      <c r="BC15" s="512"/>
      <c r="BD15" s="512"/>
      <c r="BE15" s="503"/>
      <c r="BF15" s="503"/>
      <c r="BG15" s="503"/>
      <c r="BH15" s="503"/>
      <c r="BI15" s="503"/>
    </row>
    <row r="16" spans="1:61" s="446" customFormat="1" ht="15" hidden="1" customHeight="1" x14ac:dyDescent="0.3">
      <c r="A16" s="1630"/>
      <c r="B16" s="671"/>
      <c r="C16" s="671"/>
      <c r="D16" s="671"/>
      <c r="E16" s="671"/>
      <c r="F16" s="671"/>
      <c r="G16" s="671"/>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c r="AW16" s="483"/>
      <c r="AX16" s="483"/>
      <c r="AY16" s="483"/>
      <c r="AZ16" s="483"/>
      <c r="BA16" s="483"/>
      <c r="BB16" s="483"/>
      <c r="BC16" s="483"/>
      <c r="BD16" s="483"/>
      <c r="BE16" s="447"/>
      <c r="BF16" s="447"/>
      <c r="BG16" s="447"/>
      <c r="BH16" s="447"/>
      <c r="BI16" s="447"/>
    </row>
    <row r="17" spans="1:66" s="446" customFormat="1" ht="13.5" hidden="1" customHeight="1" x14ac:dyDescent="0.3">
      <c r="A17" s="1630"/>
      <c r="B17" s="671"/>
      <c r="C17" s="671"/>
      <c r="D17" s="671"/>
      <c r="E17" s="671"/>
      <c r="F17" s="671"/>
      <c r="G17" s="671"/>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504"/>
      <c r="BF17" s="447"/>
      <c r="BG17" s="447"/>
      <c r="BH17" s="447"/>
      <c r="BI17" s="447"/>
    </row>
    <row r="18" spans="1:66" s="446" customFormat="1" ht="46.5" customHeight="1" x14ac:dyDescent="0.3">
      <c r="A18" s="1808" t="s">
        <v>1128</v>
      </c>
      <c r="B18" s="1808"/>
      <c r="C18" s="1808"/>
      <c r="D18" s="1808"/>
      <c r="E18" s="1808"/>
      <c r="F18" s="1808"/>
      <c r="G18" s="1808"/>
      <c r="H18" s="1808"/>
      <c r="I18" s="1808"/>
      <c r="J18" s="1808"/>
      <c r="K18" s="1808"/>
      <c r="L18" s="1808"/>
      <c r="M18" s="1808"/>
      <c r="N18" s="1901" t="s">
        <v>468</v>
      </c>
      <c r="O18" s="1901"/>
      <c r="P18" s="1901"/>
      <c r="Q18" s="1901"/>
      <c r="R18" s="1901"/>
      <c r="S18" s="1901"/>
      <c r="T18" s="1901"/>
      <c r="U18" s="1901"/>
      <c r="V18" s="1901"/>
      <c r="W18" s="1901"/>
      <c r="X18" s="1901"/>
      <c r="Y18" s="1901"/>
      <c r="Z18" s="1901"/>
      <c r="AA18" s="1901"/>
      <c r="AB18" s="1901"/>
      <c r="AC18" s="1901"/>
      <c r="AD18" s="1901"/>
      <c r="AE18" s="1901"/>
      <c r="AF18" s="1901"/>
      <c r="AG18" s="1901"/>
      <c r="AH18" s="1901"/>
      <c r="AI18" s="1901"/>
      <c r="AJ18" s="1901"/>
      <c r="AK18" s="1901"/>
      <c r="AL18" s="1901"/>
      <c r="AM18" s="1901"/>
      <c r="AN18" s="1901"/>
      <c r="AO18" s="1901"/>
      <c r="AP18" s="1901"/>
      <c r="AQ18" s="1901"/>
      <c r="AR18" s="1901"/>
      <c r="AS18" s="1901"/>
      <c r="AT18" s="1901"/>
      <c r="AU18" s="1901"/>
      <c r="AV18" s="1901"/>
      <c r="AW18" s="1901"/>
      <c r="AX18" s="1901"/>
      <c r="AY18" s="1901"/>
      <c r="AZ18" s="1901"/>
      <c r="BA18" s="1901"/>
      <c r="BB18" s="1901"/>
      <c r="BC18" s="1901"/>
      <c r="BD18" s="1901"/>
      <c r="BE18" s="483"/>
    </row>
    <row r="19" spans="1:66" s="446" customFormat="1" ht="78.75" customHeight="1" x14ac:dyDescent="0.3">
      <c r="A19" s="1630"/>
      <c r="B19" s="493" t="s">
        <v>1031</v>
      </c>
      <c r="C19" s="1849" t="s">
        <v>1032</v>
      </c>
      <c r="D19" s="1902"/>
      <c r="E19" s="1902"/>
      <c r="F19" s="1902"/>
      <c r="G19" s="1902"/>
      <c r="H19" s="1902"/>
      <c r="I19" s="1902"/>
      <c r="J19" s="1902"/>
      <c r="K19" s="1902"/>
      <c r="L19" s="1902"/>
      <c r="M19" s="1902"/>
      <c r="N19" s="502" t="s">
        <v>951</v>
      </c>
      <c r="O19" s="1849" t="s">
        <v>1121</v>
      </c>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c r="AP19" s="1849"/>
      <c r="AQ19" s="1849"/>
      <c r="AR19" s="1849"/>
      <c r="AS19" s="1849"/>
      <c r="AT19" s="1849"/>
      <c r="AU19" s="1849"/>
      <c r="AV19" s="1849"/>
      <c r="AW19" s="1849"/>
      <c r="AX19" s="1849"/>
      <c r="AY19" s="1849"/>
      <c r="AZ19" s="1849"/>
      <c r="BA19" s="1849"/>
      <c r="BB19" s="1849"/>
      <c r="BC19" s="1849"/>
      <c r="BD19" s="1849"/>
      <c r="BE19" s="483"/>
    </row>
    <row r="20" spans="1:66" s="446" customFormat="1" ht="69.75" customHeight="1" x14ac:dyDescent="0.3">
      <c r="A20" s="1630"/>
      <c r="B20" s="518"/>
      <c r="C20" s="530"/>
      <c r="D20" s="530"/>
      <c r="E20" s="530"/>
      <c r="F20" s="530"/>
      <c r="G20" s="530"/>
      <c r="H20" s="530"/>
      <c r="I20" s="530"/>
      <c r="J20" s="530"/>
      <c r="K20" s="530"/>
      <c r="L20" s="530"/>
      <c r="M20" s="530"/>
      <c r="N20" s="502" t="s">
        <v>1139</v>
      </c>
      <c r="O20" s="1849" t="s">
        <v>1099</v>
      </c>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c r="AP20" s="1849"/>
      <c r="AQ20" s="1849"/>
      <c r="AR20" s="1849"/>
      <c r="AS20" s="1849"/>
      <c r="AT20" s="1849"/>
      <c r="AU20" s="1849"/>
      <c r="AV20" s="1849"/>
      <c r="AW20" s="1849"/>
      <c r="AX20" s="1849"/>
      <c r="AY20" s="1849"/>
      <c r="AZ20" s="1849"/>
      <c r="BA20" s="1849"/>
      <c r="BB20" s="1849"/>
      <c r="BC20" s="1849"/>
      <c r="BD20" s="1849"/>
      <c r="BE20" s="483"/>
      <c r="BF20" s="503"/>
      <c r="BG20" s="503"/>
    </row>
    <row r="21" spans="1:66" s="509" customFormat="1" ht="24.75" customHeight="1" x14ac:dyDescent="0.3">
      <c r="A21" s="513"/>
      <c r="B21" s="519"/>
      <c r="C21" s="531"/>
      <c r="D21" s="531"/>
      <c r="E21" s="531"/>
      <c r="F21" s="531"/>
      <c r="G21" s="531"/>
      <c r="H21" s="531"/>
      <c r="I21" s="531"/>
      <c r="J21" s="531"/>
      <c r="K21" s="531"/>
      <c r="L21" s="531"/>
      <c r="M21" s="531"/>
      <c r="N21" s="538"/>
      <c r="O21" s="538"/>
      <c r="P21" s="538"/>
      <c r="Q21" s="541" t="s">
        <v>130</v>
      </c>
      <c r="R21" s="1903" t="s">
        <v>1470</v>
      </c>
      <c r="S21" s="1903"/>
      <c r="T21" s="1903"/>
      <c r="U21" s="1903"/>
      <c r="V21" s="1903"/>
      <c r="W21" s="1903"/>
      <c r="X21" s="1903"/>
      <c r="Y21" s="1903"/>
      <c r="Z21" s="1903"/>
      <c r="AA21" s="1903"/>
      <c r="AB21" s="1903"/>
      <c r="AC21" s="1903"/>
      <c r="AD21" s="1903"/>
      <c r="AE21" s="1903"/>
      <c r="AF21" s="1903"/>
      <c r="AG21" s="1903"/>
      <c r="AH21" s="1903"/>
      <c r="AI21" s="1903"/>
      <c r="AJ21" s="1903"/>
      <c r="AK21" s="1903"/>
      <c r="AL21" s="1903"/>
      <c r="AM21" s="1903"/>
      <c r="AN21" s="1903"/>
      <c r="AO21" s="1903"/>
      <c r="AP21" s="1903"/>
      <c r="AQ21" s="1903"/>
      <c r="AR21" s="1903"/>
      <c r="AS21" s="1903"/>
      <c r="AT21" s="1903"/>
      <c r="AU21" s="1903"/>
      <c r="AV21" s="1903"/>
      <c r="AW21" s="1903"/>
      <c r="AX21" s="1903"/>
      <c r="AY21" s="1903"/>
      <c r="AZ21" s="1903"/>
      <c r="BA21" s="1903"/>
      <c r="BB21" s="1903"/>
      <c r="BC21" s="1903"/>
      <c r="BD21" s="1903"/>
      <c r="BE21" s="546"/>
      <c r="BF21" s="547"/>
      <c r="BG21" s="547"/>
    </row>
    <row r="22" spans="1:66" s="509" customFormat="1" ht="47.25" customHeight="1" x14ac:dyDescent="0.3">
      <c r="A22" s="513"/>
      <c r="B22" s="519"/>
      <c r="C22" s="531"/>
      <c r="D22" s="531"/>
      <c r="E22" s="531"/>
      <c r="F22" s="531"/>
      <c r="G22" s="531"/>
      <c r="H22" s="531"/>
      <c r="I22" s="531"/>
      <c r="J22" s="531"/>
      <c r="K22" s="531"/>
      <c r="L22" s="531"/>
      <c r="M22" s="531"/>
      <c r="N22" s="538"/>
      <c r="O22" s="538"/>
      <c r="P22" s="538"/>
      <c r="Q22" s="541" t="s">
        <v>130</v>
      </c>
      <c r="R22" s="1903" t="s">
        <v>324</v>
      </c>
      <c r="S22" s="1903"/>
      <c r="T22" s="1903"/>
      <c r="U22" s="1903"/>
      <c r="V22" s="1903"/>
      <c r="W22" s="1903"/>
      <c r="X22" s="1903"/>
      <c r="Y22" s="1903"/>
      <c r="Z22" s="1903"/>
      <c r="AA22" s="1903"/>
      <c r="AB22" s="1903"/>
      <c r="AC22" s="1903"/>
      <c r="AD22" s="1903"/>
      <c r="AE22" s="1903"/>
      <c r="AF22" s="1903"/>
      <c r="AG22" s="1903"/>
      <c r="AH22" s="1903"/>
      <c r="AI22" s="1903"/>
      <c r="AJ22" s="1903"/>
      <c r="AK22" s="1903"/>
      <c r="AL22" s="1903"/>
      <c r="AM22" s="1903"/>
      <c r="AN22" s="1903"/>
      <c r="AO22" s="1903"/>
      <c r="AP22" s="1903"/>
      <c r="AQ22" s="1903"/>
      <c r="AR22" s="1903"/>
      <c r="AS22" s="1903"/>
      <c r="AT22" s="1903"/>
      <c r="AU22" s="1903"/>
      <c r="AV22" s="1903"/>
      <c r="AW22" s="1903"/>
      <c r="AX22" s="1903"/>
      <c r="AY22" s="1903"/>
      <c r="AZ22" s="1903"/>
      <c r="BA22" s="1903"/>
      <c r="BB22" s="1903"/>
      <c r="BC22" s="1903"/>
      <c r="BD22" s="1903"/>
      <c r="BE22" s="546"/>
      <c r="BF22" s="547"/>
      <c r="BG22" s="547"/>
    </row>
    <row r="23" spans="1:66" s="446" customFormat="1" ht="50.25" customHeight="1" x14ac:dyDescent="0.3">
      <c r="A23" s="1630"/>
      <c r="B23" s="493" t="s">
        <v>389</v>
      </c>
      <c r="C23" s="1849" t="s">
        <v>929</v>
      </c>
      <c r="D23" s="1904"/>
      <c r="E23" s="1904"/>
      <c r="F23" s="1904"/>
      <c r="G23" s="1904"/>
      <c r="H23" s="1904"/>
      <c r="I23" s="1904"/>
      <c r="J23" s="1904"/>
      <c r="K23" s="1904"/>
      <c r="L23" s="1904"/>
      <c r="M23" s="1904"/>
      <c r="N23" s="502" t="s">
        <v>1270</v>
      </c>
      <c r="O23" s="1849" t="s">
        <v>546</v>
      </c>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c r="AP23" s="1849"/>
      <c r="AQ23" s="1849"/>
      <c r="AR23" s="1849"/>
      <c r="AS23" s="1849"/>
      <c r="AT23" s="1849"/>
      <c r="AU23" s="1849"/>
      <c r="AV23" s="1849"/>
      <c r="AW23" s="1849"/>
      <c r="AX23" s="1849"/>
      <c r="AY23" s="1849"/>
      <c r="AZ23" s="1849"/>
      <c r="BA23" s="1849"/>
      <c r="BB23" s="1849"/>
      <c r="BC23" s="1849"/>
      <c r="BD23" s="1849"/>
    </row>
    <row r="24" spans="1:66" s="509" customFormat="1" ht="52.5" customHeight="1" x14ac:dyDescent="0.3">
      <c r="A24" s="1630"/>
      <c r="B24" s="520"/>
      <c r="C24" s="530"/>
      <c r="D24" s="530"/>
      <c r="E24" s="530"/>
      <c r="F24" s="530"/>
      <c r="G24" s="530"/>
      <c r="H24" s="530"/>
      <c r="I24" s="530"/>
      <c r="J24" s="530"/>
      <c r="K24" s="530"/>
      <c r="L24" s="530"/>
      <c r="M24" s="530"/>
      <c r="N24" s="502" t="s">
        <v>893</v>
      </c>
      <c r="O24" s="1849" t="s">
        <v>1294</v>
      </c>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c r="AP24" s="1849"/>
      <c r="AQ24" s="1849"/>
      <c r="AR24" s="1849"/>
      <c r="AS24" s="1849"/>
      <c r="AT24" s="1849"/>
      <c r="AU24" s="1849"/>
      <c r="AV24" s="1849"/>
      <c r="AW24" s="1849"/>
      <c r="AX24" s="1849"/>
      <c r="AY24" s="1849"/>
      <c r="AZ24" s="1849"/>
      <c r="BA24" s="1849"/>
      <c r="BB24" s="1849"/>
      <c r="BC24" s="1849"/>
      <c r="BD24" s="1849"/>
    </row>
    <row r="25" spans="1:66" s="446" customFormat="1" ht="22.5" customHeight="1" x14ac:dyDescent="0.3">
      <c r="A25" s="513"/>
      <c r="B25" s="521"/>
      <c r="C25" s="531"/>
      <c r="D25" s="531"/>
      <c r="E25" s="531"/>
      <c r="F25" s="531"/>
      <c r="G25" s="531"/>
      <c r="H25" s="531"/>
      <c r="I25" s="531"/>
      <c r="J25" s="531"/>
      <c r="K25" s="531"/>
      <c r="L25" s="531"/>
      <c r="M25" s="531"/>
      <c r="N25" s="538"/>
      <c r="O25" s="538"/>
      <c r="P25" s="538"/>
      <c r="Q25" s="541" t="s">
        <v>629</v>
      </c>
      <c r="R25" s="1903" t="s">
        <v>1268</v>
      </c>
      <c r="S25" s="1903"/>
      <c r="T25" s="1903"/>
      <c r="U25" s="1903"/>
      <c r="V25" s="1903"/>
      <c r="W25" s="1903"/>
      <c r="X25" s="1903"/>
      <c r="Y25" s="1903"/>
      <c r="Z25" s="1903"/>
      <c r="AA25" s="1903"/>
      <c r="AB25" s="1903"/>
      <c r="AC25" s="1903"/>
      <c r="AD25" s="1903"/>
      <c r="AE25" s="1903"/>
      <c r="AF25" s="1903"/>
      <c r="AG25" s="1903"/>
      <c r="AH25" s="1903"/>
      <c r="AI25" s="1903"/>
      <c r="AJ25" s="1903"/>
      <c r="AK25" s="1903"/>
      <c r="AL25" s="1903"/>
      <c r="AM25" s="1903"/>
      <c r="AN25" s="1903"/>
      <c r="AO25" s="1903"/>
      <c r="AP25" s="1903"/>
      <c r="AQ25" s="1903"/>
      <c r="AR25" s="1903"/>
      <c r="AS25" s="1903"/>
      <c r="AT25" s="1903"/>
      <c r="AU25" s="1903"/>
      <c r="AV25" s="1903"/>
      <c r="AW25" s="1903"/>
      <c r="AX25" s="1903"/>
      <c r="AY25" s="1903"/>
      <c r="AZ25" s="1903"/>
      <c r="BA25" s="1903"/>
      <c r="BB25" s="1903"/>
      <c r="BC25" s="1903"/>
      <c r="BD25" s="1903"/>
      <c r="BG25" s="479" t="s">
        <v>301</v>
      </c>
    </row>
    <row r="26" spans="1:66" s="509" customFormat="1" ht="33.75" customHeight="1" x14ac:dyDescent="0.3">
      <c r="A26" s="514"/>
      <c r="B26" s="493" t="s">
        <v>1011</v>
      </c>
      <c r="C26" s="1849" t="s">
        <v>1488</v>
      </c>
      <c r="D26" s="1849"/>
      <c r="E26" s="1849"/>
      <c r="F26" s="1849"/>
      <c r="G26" s="1849"/>
      <c r="H26" s="1849"/>
      <c r="I26" s="1849"/>
      <c r="J26" s="1849"/>
      <c r="K26" s="1849"/>
      <c r="L26" s="1849"/>
      <c r="M26" s="1849"/>
      <c r="N26" s="1849"/>
      <c r="O26" s="1849"/>
      <c r="P26" s="1849"/>
      <c r="Q26" s="1849"/>
      <c r="R26" s="1849"/>
      <c r="S26" s="1849"/>
      <c r="T26" s="1849"/>
      <c r="U26" s="1849"/>
      <c r="V26" s="1849"/>
      <c r="W26" s="1849"/>
      <c r="X26" s="1849"/>
      <c r="Y26" s="1849"/>
      <c r="Z26" s="1849"/>
      <c r="AA26" s="1849"/>
      <c r="AB26" s="1849"/>
      <c r="AC26" s="1849"/>
      <c r="AD26" s="1849"/>
      <c r="AE26" s="1849"/>
      <c r="AF26" s="1849"/>
      <c r="AG26" s="1849"/>
      <c r="AH26" s="1849"/>
      <c r="AI26" s="1849"/>
      <c r="AJ26" s="1849"/>
      <c r="AK26" s="1849"/>
      <c r="AL26" s="1849"/>
      <c r="AM26" s="1849"/>
      <c r="AN26" s="1849"/>
      <c r="AO26" s="1849"/>
      <c r="AP26" s="1849"/>
      <c r="AQ26" s="1849"/>
      <c r="AR26" s="1849"/>
      <c r="AS26" s="1849"/>
      <c r="AT26" s="1849"/>
      <c r="AU26" s="1849"/>
      <c r="AV26" s="1849"/>
      <c r="AW26" s="1849"/>
      <c r="AX26" s="1849"/>
      <c r="AY26" s="1849"/>
      <c r="AZ26" s="1849"/>
      <c r="BA26" s="1849"/>
      <c r="BB26" s="1849"/>
      <c r="BC26" s="1849"/>
      <c r="BD26" s="1849"/>
    </row>
    <row r="27" spans="1:66" s="509" customFormat="1" ht="31.5" customHeight="1" x14ac:dyDescent="0.3">
      <c r="A27" s="514"/>
      <c r="B27" s="493"/>
      <c r="C27" s="502"/>
      <c r="D27" s="502"/>
      <c r="E27" s="502"/>
      <c r="F27" s="502"/>
      <c r="G27" s="502"/>
      <c r="H27" s="502"/>
      <c r="I27" s="502"/>
      <c r="J27" s="502"/>
      <c r="K27" s="502"/>
      <c r="L27" s="502"/>
      <c r="M27" s="502"/>
      <c r="N27" s="502"/>
      <c r="O27" s="502"/>
      <c r="P27" s="502"/>
      <c r="Q27" s="541" t="s">
        <v>629</v>
      </c>
      <c r="R27" s="1903" t="s">
        <v>499</v>
      </c>
      <c r="S27" s="1903"/>
      <c r="T27" s="1903"/>
      <c r="U27" s="1903"/>
      <c r="V27" s="1903"/>
      <c r="W27" s="1903"/>
      <c r="X27" s="1903"/>
      <c r="Y27" s="1903"/>
      <c r="Z27" s="1903"/>
      <c r="AA27" s="1903"/>
      <c r="AB27" s="1903"/>
      <c r="AC27" s="1903"/>
      <c r="AD27" s="1903"/>
      <c r="AE27" s="1903"/>
      <c r="AF27" s="1903"/>
      <c r="AG27" s="1903"/>
      <c r="AH27" s="1903"/>
      <c r="AI27" s="1903"/>
      <c r="AJ27" s="1903"/>
      <c r="AK27" s="1903"/>
      <c r="AL27" s="1903"/>
      <c r="AM27" s="1903"/>
      <c r="AN27" s="1903"/>
      <c r="AO27" s="1903"/>
      <c r="AP27" s="1903"/>
      <c r="AQ27" s="1903"/>
      <c r="AR27" s="1903"/>
      <c r="AS27" s="1903"/>
      <c r="AT27" s="1903"/>
      <c r="AU27" s="1903"/>
      <c r="AV27" s="1903"/>
      <c r="AW27" s="1903"/>
      <c r="AX27" s="1903"/>
      <c r="AY27" s="1903"/>
      <c r="AZ27" s="1903"/>
      <c r="BA27" s="1903"/>
      <c r="BB27" s="1903"/>
      <c r="BC27" s="1903"/>
      <c r="BD27" s="1903"/>
    </row>
    <row r="28" spans="1:66" s="446" customFormat="1" ht="30" customHeight="1" x14ac:dyDescent="0.3">
      <c r="A28" s="514"/>
      <c r="B28" s="522"/>
      <c r="C28" s="502"/>
      <c r="D28" s="502"/>
      <c r="E28" s="502"/>
      <c r="F28" s="502"/>
      <c r="G28" s="502"/>
      <c r="H28" s="502"/>
      <c r="I28" s="502"/>
      <c r="J28" s="502"/>
      <c r="K28" s="502"/>
      <c r="L28" s="502"/>
      <c r="M28" s="537"/>
      <c r="N28" s="1816" t="s">
        <v>1480</v>
      </c>
      <c r="O28" s="1905"/>
      <c r="P28" s="1905"/>
      <c r="Q28" s="1905"/>
      <c r="R28" s="1905"/>
      <c r="S28" s="1905"/>
      <c r="T28" s="1905"/>
      <c r="U28" s="1905"/>
      <c r="V28" s="1906"/>
      <c r="W28" s="542"/>
      <c r="X28" s="1817" t="s">
        <v>102</v>
      </c>
      <c r="Y28" s="1817"/>
      <c r="Z28" s="1817"/>
      <c r="AA28" s="1817"/>
      <c r="AB28" s="1817"/>
      <c r="AC28" s="1817"/>
      <c r="AD28" s="1817"/>
      <c r="AE28" s="1818"/>
      <c r="AF28" s="502"/>
      <c r="AG28" s="1968" t="s">
        <v>1396</v>
      </c>
      <c r="AH28" s="1969" t="s">
        <v>1610</v>
      </c>
      <c r="AI28" s="1635"/>
      <c r="AJ28" s="1635"/>
      <c r="AK28" s="1635"/>
      <c r="AL28" s="1635"/>
      <c r="AM28" s="1635"/>
      <c r="AN28" s="1635"/>
      <c r="AO28" s="1635"/>
      <c r="AP28" s="1635"/>
      <c r="AQ28" s="1635"/>
      <c r="AR28" s="1635"/>
      <c r="AS28" s="1635"/>
      <c r="AT28" s="1635"/>
      <c r="AU28" s="1635"/>
      <c r="AV28" s="502"/>
      <c r="AW28" s="502"/>
      <c r="AX28" s="502"/>
      <c r="AY28" s="502"/>
      <c r="AZ28" s="530"/>
      <c r="BA28" s="452"/>
      <c r="BB28" s="452"/>
      <c r="BC28" s="452"/>
      <c r="BD28" s="452"/>
    </row>
    <row r="29" spans="1:66" s="446" customFormat="1" ht="35.25" customHeight="1" x14ac:dyDescent="0.3">
      <c r="A29" s="514"/>
      <c r="B29" s="522"/>
      <c r="C29" s="502"/>
      <c r="D29" s="502"/>
      <c r="E29" s="502"/>
      <c r="F29" s="502"/>
      <c r="G29" s="502"/>
      <c r="H29" s="502"/>
      <c r="I29" s="502"/>
      <c r="J29" s="502"/>
      <c r="K29" s="502"/>
      <c r="L29" s="502"/>
      <c r="M29" s="537"/>
      <c r="N29" s="539" t="s">
        <v>204</v>
      </c>
      <c r="O29" s="540" t="str">
        <f>IF(BO60&gt;0,"■","□")</f>
        <v>□</v>
      </c>
      <c r="P29" s="1907" t="s">
        <v>1388</v>
      </c>
      <c r="Q29" s="1907"/>
      <c r="R29" s="1908"/>
      <c r="S29" s="540" t="str">
        <f>IF(O29="■","□","■")</f>
        <v>■</v>
      </c>
      <c r="T29" s="1907" t="s">
        <v>808</v>
      </c>
      <c r="U29" s="1907"/>
      <c r="V29" s="1907"/>
      <c r="W29" s="539" t="s">
        <v>204</v>
      </c>
      <c r="X29" s="540" t="str">
        <f>IF(BQ60&gt;0,"■","□")</f>
        <v>□</v>
      </c>
      <c r="Y29" s="1907" t="s">
        <v>1388</v>
      </c>
      <c r="Z29" s="1907"/>
      <c r="AA29" s="1908"/>
      <c r="AB29" s="540" t="str">
        <f>IF(X29="■","□","■")</f>
        <v>■</v>
      </c>
      <c r="AC29" s="1907" t="s">
        <v>808</v>
      </c>
      <c r="AD29" s="1907"/>
      <c r="AE29" s="1908"/>
      <c r="AF29" s="502"/>
      <c r="AG29" s="1849"/>
      <c r="AH29" s="1635"/>
      <c r="AI29" s="1635"/>
      <c r="AJ29" s="1635"/>
      <c r="AK29" s="1635"/>
      <c r="AL29" s="1635"/>
      <c r="AM29" s="1635"/>
      <c r="AN29" s="1635"/>
      <c r="AO29" s="1635"/>
      <c r="AP29" s="1635"/>
      <c r="AQ29" s="1635"/>
      <c r="AR29" s="1635"/>
      <c r="AS29" s="1635"/>
      <c r="AT29" s="1635"/>
      <c r="AU29" s="1635"/>
      <c r="AV29" s="502"/>
      <c r="AW29" s="502"/>
      <c r="AX29" s="502"/>
      <c r="AY29" s="502"/>
      <c r="AZ29" s="530"/>
      <c r="BA29" s="452"/>
      <c r="BB29" s="452"/>
      <c r="BC29" s="452"/>
      <c r="BD29" s="452"/>
      <c r="BF29"/>
      <c r="BG29"/>
      <c r="BH29"/>
      <c r="BI29"/>
      <c r="BJ29"/>
      <c r="BK29"/>
      <c r="BL29"/>
      <c r="BM29"/>
      <c r="BN29"/>
    </row>
    <row r="30" spans="1:66" s="446" customFormat="1" ht="32.25" customHeight="1" x14ac:dyDescent="0.3">
      <c r="A30" s="514"/>
      <c r="B30" s="522"/>
      <c r="C30" s="502"/>
      <c r="D30" s="502"/>
      <c r="E30" s="502"/>
      <c r="F30" s="502"/>
      <c r="G30" s="502"/>
      <c r="H30" s="502"/>
      <c r="I30" s="502"/>
      <c r="J30" s="502"/>
      <c r="K30" s="502"/>
      <c r="L30" s="502"/>
      <c r="M30" s="502"/>
      <c r="N30" s="539" t="s">
        <v>206</v>
      </c>
      <c r="O30" s="540" t="str">
        <f>IF(BP60&gt;0,"■","□")</f>
        <v>□</v>
      </c>
      <c r="P30" s="1907" t="s">
        <v>1388</v>
      </c>
      <c r="Q30" s="1907"/>
      <c r="R30" s="1908"/>
      <c r="S30" s="540" t="str">
        <f>IF(O30="■","□","■")</f>
        <v>■</v>
      </c>
      <c r="T30" s="1907" t="s">
        <v>808</v>
      </c>
      <c r="U30" s="1907"/>
      <c r="V30" s="1907"/>
      <c r="W30" s="539" t="s">
        <v>206</v>
      </c>
      <c r="X30" s="540" t="str">
        <f>IF(BR60&gt;0,"■","□")</f>
        <v>□</v>
      </c>
      <c r="Y30" s="1909" t="s">
        <v>1388</v>
      </c>
      <c r="Z30" s="1909"/>
      <c r="AA30" s="1910"/>
      <c r="AB30" s="540" t="str">
        <f>IF(X30="■","□","■")</f>
        <v>■</v>
      </c>
      <c r="AC30" s="1907" t="s">
        <v>808</v>
      </c>
      <c r="AD30" s="1907"/>
      <c r="AE30" s="1908"/>
      <c r="AF30" s="502"/>
      <c r="AG30" s="530"/>
      <c r="AH30" s="1911" t="s">
        <v>1150</v>
      </c>
      <c r="AI30" s="1911"/>
      <c r="AJ30" s="1911"/>
      <c r="AK30" s="1911"/>
      <c r="AL30" s="1912" t="str">
        <f>IF(X30="■","要記入","記入不要")</f>
        <v>記入不要</v>
      </c>
      <c r="AM30" s="1913"/>
      <c r="AN30" s="1913"/>
      <c r="AO30" s="1913"/>
      <c r="AP30" s="1913"/>
      <c r="AQ30" s="1913"/>
      <c r="AR30" s="1913"/>
      <c r="AS30" s="1914"/>
      <c r="AT30" s="502"/>
      <c r="AU30" s="502"/>
      <c r="AV30" s="502"/>
      <c r="AW30" s="502"/>
      <c r="AX30" s="502"/>
      <c r="AY30" s="502"/>
      <c r="AZ30" s="502"/>
      <c r="BA30" s="452"/>
      <c r="BB30" s="452"/>
      <c r="BC30" s="452"/>
      <c r="BD30" s="452"/>
      <c r="BF30" s="548"/>
      <c r="BG30" s="551"/>
      <c r="BH30" s="551"/>
      <c r="BI30" s="551"/>
      <c r="BJ30" s="551"/>
      <c r="BK30" s="551"/>
      <c r="BL30" s="551"/>
      <c r="BM30" s="551"/>
      <c r="BN30" s="555"/>
    </row>
    <row r="31" spans="1:66" ht="34.9" customHeight="1" x14ac:dyDescent="0.3">
      <c r="A31" s="486"/>
      <c r="B31" s="483" t="s">
        <v>1084</v>
      </c>
      <c r="C31" s="1849" t="s">
        <v>1138</v>
      </c>
      <c r="D31" s="1849"/>
      <c r="E31" s="1849"/>
      <c r="F31" s="1849"/>
      <c r="G31" s="1849"/>
      <c r="H31" s="1849"/>
      <c r="I31" s="1849"/>
      <c r="J31" s="1849"/>
      <c r="K31" s="1849"/>
      <c r="L31" s="1849"/>
      <c r="M31" s="1849"/>
      <c r="N31" s="1849"/>
      <c r="O31" s="1849"/>
      <c r="P31" s="1849"/>
      <c r="Q31" s="1849"/>
      <c r="R31" s="1849"/>
      <c r="S31" s="1849"/>
      <c r="T31" s="1849"/>
      <c r="U31" s="1849"/>
      <c r="V31" s="1849"/>
      <c r="W31" s="1849"/>
      <c r="X31" s="1849"/>
      <c r="Y31" s="1849"/>
      <c r="Z31" s="1849"/>
      <c r="AA31" s="1849"/>
      <c r="AB31" s="1849"/>
      <c r="AC31" s="1849"/>
      <c r="AD31" s="1849"/>
      <c r="AE31" s="1849"/>
      <c r="AF31" s="1849"/>
      <c r="AG31" s="1849"/>
      <c r="AH31" s="1849"/>
      <c r="AI31" s="1849"/>
      <c r="AJ31" s="1849"/>
      <c r="AK31" s="1849"/>
      <c r="AL31" s="1849"/>
      <c r="AM31" s="1849"/>
      <c r="AN31" s="1849"/>
      <c r="AO31" s="1849"/>
      <c r="AP31" s="1849"/>
      <c r="AQ31" s="1849"/>
      <c r="AR31" s="1849"/>
      <c r="AS31" s="1849"/>
      <c r="AT31" s="1849"/>
      <c r="AU31" s="1849"/>
      <c r="AV31" s="1849"/>
      <c r="AW31" s="1849"/>
      <c r="AX31" s="1849"/>
      <c r="AY31" s="1849"/>
      <c r="AZ31" s="1849"/>
      <c r="BA31" s="1849"/>
      <c r="BB31" s="1849"/>
      <c r="BC31" s="1849"/>
      <c r="BD31" s="1849"/>
      <c r="BF31" s="549" t="s">
        <v>0</v>
      </c>
      <c r="BG31" t="s">
        <v>445</v>
      </c>
      <c r="BH31" t="s">
        <v>555</v>
      </c>
      <c r="BI31" t="s">
        <v>557</v>
      </c>
      <c r="BJ31" t="s">
        <v>955</v>
      </c>
      <c r="BM31" s="479" t="s">
        <v>301</v>
      </c>
      <c r="BN31" s="556"/>
    </row>
    <row r="32" spans="1:66" ht="24.75" customHeight="1" x14ac:dyDescent="0.3">
      <c r="A32" s="486"/>
      <c r="B32" s="483"/>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c r="AZ32" s="483"/>
      <c r="BA32" s="483"/>
      <c r="BB32" s="483"/>
      <c r="BC32" s="483"/>
      <c r="BD32" s="483"/>
      <c r="BF32" s="549" t="s">
        <v>5</v>
      </c>
      <c r="BI32" s="480" t="s">
        <v>728</v>
      </c>
      <c r="BJ32" s="480"/>
      <c r="BN32" s="556"/>
    </row>
    <row r="33" spans="1:75" ht="24" customHeight="1" x14ac:dyDescent="0.3">
      <c r="A33" s="1915"/>
      <c r="B33" s="1915"/>
      <c r="C33" s="1915"/>
      <c r="D33" s="1915"/>
      <c r="E33" s="1915"/>
      <c r="F33" s="1915"/>
      <c r="G33" s="1915"/>
      <c r="H33" s="1915"/>
      <c r="I33" s="1915"/>
      <c r="J33" s="1915"/>
      <c r="K33" s="1915"/>
      <c r="L33" s="1915"/>
      <c r="M33" s="1915"/>
      <c r="N33" s="1915"/>
      <c r="O33" s="1915"/>
      <c r="P33" s="1915"/>
      <c r="Q33" s="1915"/>
      <c r="R33" s="1915"/>
      <c r="S33" s="1915"/>
      <c r="T33" s="1915"/>
      <c r="U33" s="1915"/>
      <c r="V33" s="1915"/>
      <c r="W33" s="1915"/>
      <c r="X33" s="1915"/>
      <c r="Y33" s="1915"/>
      <c r="Z33" s="1915"/>
      <c r="AA33" s="1915"/>
      <c r="AB33" s="1915"/>
      <c r="AC33" s="1915"/>
      <c r="AD33" s="1915"/>
      <c r="AE33" s="1915"/>
      <c r="AF33" s="1915"/>
      <c r="AG33" s="1915"/>
      <c r="AH33" s="1915"/>
      <c r="AI33" s="1915"/>
      <c r="AJ33" s="1915"/>
      <c r="AK33" s="1915"/>
      <c r="AL33" s="1915"/>
      <c r="AM33" s="1915"/>
      <c r="AN33" s="1915"/>
      <c r="AO33" s="1915"/>
      <c r="AP33" s="1915"/>
      <c r="AQ33" s="1915"/>
      <c r="AR33" s="1915"/>
      <c r="AS33" s="1915"/>
      <c r="AT33" s="1915"/>
      <c r="AU33" s="1915"/>
      <c r="AV33" s="1915"/>
      <c r="AW33" s="1915"/>
      <c r="AX33" s="1915"/>
      <c r="AY33" s="1915"/>
      <c r="AZ33" s="1915"/>
      <c r="BA33" s="1915"/>
      <c r="BB33" s="1915"/>
      <c r="BC33" s="1915"/>
      <c r="BD33" s="1915"/>
      <c r="BF33" s="549"/>
      <c r="BI33" s="480"/>
      <c r="BJ33" s="480"/>
      <c r="BN33" s="556"/>
    </row>
    <row r="34" spans="1:75" ht="21" customHeight="1" x14ac:dyDescent="0.3">
      <c r="A34" s="1970" t="s">
        <v>1468</v>
      </c>
      <c r="B34" s="1970"/>
      <c r="C34" s="1970"/>
      <c r="D34" s="1970"/>
      <c r="E34" s="1970"/>
      <c r="F34" s="1970"/>
      <c r="G34" s="1970"/>
      <c r="H34" s="1970"/>
      <c r="I34" s="1970"/>
      <c r="J34" s="1970"/>
      <c r="K34" s="1970"/>
      <c r="L34" s="1970"/>
      <c r="M34" s="1970"/>
      <c r="N34" s="1970"/>
      <c r="O34" s="1970"/>
      <c r="P34" s="1970"/>
      <c r="Q34" s="1970"/>
      <c r="R34" s="1970"/>
      <c r="S34" s="1970"/>
      <c r="T34" s="1970"/>
      <c r="U34" s="1970"/>
      <c r="V34" s="1970"/>
      <c r="W34" s="1970"/>
      <c r="X34" s="1970"/>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1"/>
      <c r="AY34" s="491"/>
      <c r="AZ34" s="491"/>
      <c r="BA34" s="491"/>
      <c r="BB34" s="491"/>
      <c r="BC34" s="491"/>
      <c r="BD34" s="491"/>
      <c r="BF34" s="549"/>
      <c r="BI34" s="480"/>
      <c r="BJ34" s="480"/>
      <c r="BN34" s="556"/>
    </row>
    <row r="35" spans="1:75" ht="30" customHeight="1" x14ac:dyDescent="0.3">
      <c r="A35" s="1971"/>
      <c r="B35" s="1971"/>
      <c r="C35" s="1971"/>
      <c r="D35" s="1971"/>
      <c r="E35" s="1971"/>
      <c r="F35" s="1971"/>
      <c r="G35" s="1971"/>
      <c r="H35" s="1971"/>
      <c r="I35" s="1971"/>
      <c r="J35" s="1971"/>
      <c r="K35" s="1971"/>
      <c r="L35" s="1971"/>
      <c r="M35" s="1971"/>
      <c r="N35" s="1971"/>
      <c r="O35" s="1971"/>
      <c r="P35" s="1971"/>
      <c r="Q35" s="1971"/>
      <c r="R35" s="1971"/>
      <c r="S35" s="1971"/>
      <c r="T35" s="1971"/>
      <c r="U35" s="1971"/>
      <c r="V35" s="1971"/>
      <c r="W35" s="1971"/>
      <c r="X35" s="1971"/>
      <c r="Y35" s="1916" t="s">
        <v>1028</v>
      </c>
      <c r="Z35" s="1917"/>
      <c r="AA35" s="1917"/>
      <c r="AB35" s="1917"/>
      <c r="AC35" s="1917"/>
      <c r="AD35" s="1918"/>
      <c r="AE35" s="1919" t="s">
        <v>1122</v>
      </c>
      <c r="AF35" s="1920"/>
      <c r="AG35" s="1920"/>
      <c r="AH35" s="1920"/>
      <c r="AI35" s="1920"/>
      <c r="AJ35" s="1920"/>
      <c r="AK35" s="1920"/>
      <c r="AL35" s="1920"/>
      <c r="AM35" s="1920"/>
      <c r="AN35" s="1920"/>
      <c r="AO35" s="1920"/>
      <c r="AP35" s="1920"/>
      <c r="AQ35" s="1920"/>
      <c r="AR35" s="1920"/>
      <c r="AS35" s="1920"/>
      <c r="AT35" s="1920"/>
      <c r="AU35" s="1920"/>
      <c r="AV35" s="1920"/>
      <c r="AW35" s="1920"/>
      <c r="AX35" s="1920"/>
      <c r="AY35" s="1920"/>
      <c r="AZ35" s="1920"/>
      <c r="BA35" s="1920"/>
      <c r="BB35" s="1920"/>
      <c r="BC35" s="1920"/>
      <c r="BD35" s="1921"/>
      <c r="BF35" s="312">
        <v>33</v>
      </c>
      <c r="BG35" s="312" t="s">
        <v>59</v>
      </c>
      <c r="BH35" s="312" t="s">
        <v>1083</v>
      </c>
      <c r="BI35" s="312"/>
      <c r="BJ35" s="312"/>
      <c r="BK35" s="312" t="s">
        <v>1313</v>
      </c>
      <c r="BL35" s="312" t="s">
        <v>1021</v>
      </c>
      <c r="BM35" s="312"/>
      <c r="BN35" s="549"/>
      <c r="BO35" t="s">
        <v>624</v>
      </c>
      <c r="BP35" t="s">
        <v>1513</v>
      </c>
      <c r="BQ35" s="480" t="s">
        <v>294</v>
      </c>
      <c r="BR35" s="480" t="s">
        <v>1514</v>
      </c>
      <c r="BW35" s="556"/>
    </row>
    <row r="36" spans="1:75" ht="30" customHeight="1" x14ac:dyDescent="0.3">
      <c r="A36" s="1972" t="s">
        <v>1142</v>
      </c>
      <c r="B36" s="1973"/>
      <c r="C36" s="1973"/>
      <c r="D36" s="1973"/>
      <c r="E36" s="1973"/>
      <c r="F36" s="1973"/>
      <c r="G36" s="1976" t="s">
        <v>1150</v>
      </c>
      <c r="H36" s="1973"/>
      <c r="I36" s="1973"/>
      <c r="J36" s="1977" t="s">
        <v>1152</v>
      </c>
      <c r="K36" s="1977"/>
      <c r="L36" s="1977"/>
      <c r="M36" s="1977"/>
      <c r="N36" s="1977"/>
      <c r="O36" s="1977"/>
      <c r="P36" s="1977"/>
      <c r="Q36" s="1977"/>
      <c r="R36" s="1977"/>
      <c r="S36" s="1977"/>
      <c r="T36" s="1977"/>
      <c r="U36" s="1977"/>
      <c r="V36" s="1977"/>
      <c r="W36" s="1977"/>
      <c r="X36" s="1978"/>
      <c r="Y36" s="1981" t="s">
        <v>1594</v>
      </c>
      <c r="Z36" s="1982"/>
      <c r="AA36" s="1982"/>
      <c r="AB36" s="1985" t="s">
        <v>1596</v>
      </c>
      <c r="AC36" s="1982"/>
      <c r="AD36" s="1986"/>
      <c r="AE36" s="1922" t="s">
        <v>1489</v>
      </c>
      <c r="AF36" s="1923"/>
      <c r="AG36" s="1923"/>
      <c r="AH36" s="1923"/>
      <c r="AI36" s="1923"/>
      <c r="AJ36" s="1923"/>
      <c r="AK36" s="1923"/>
      <c r="AL36" s="1923"/>
      <c r="AM36" s="1923"/>
      <c r="AN36" s="1923"/>
      <c r="AO36" s="1923"/>
      <c r="AP36" s="1923"/>
      <c r="AQ36" s="1923"/>
      <c r="AR36" s="1923" t="s">
        <v>1490</v>
      </c>
      <c r="AS36" s="1923"/>
      <c r="AT36" s="1923"/>
      <c r="AU36" s="1923"/>
      <c r="AV36" s="1923"/>
      <c r="AW36" s="1923"/>
      <c r="AX36" s="1923"/>
      <c r="AY36" s="1923"/>
      <c r="AZ36" s="1923"/>
      <c r="BA36" s="1923"/>
      <c r="BB36" s="1923"/>
      <c r="BC36" s="1923"/>
      <c r="BD36" s="1924"/>
      <c r="BF36" s="312">
        <v>34</v>
      </c>
      <c r="BG36" s="312"/>
      <c r="BH36" s="312"/>
      <c r="BI36" s="312"/>
      <c r="BJ36" s="312"/>
      <c r="BK36" s="1925" t="s">
        <v>210</v>
      </c>
      <c r="BL36" s="1925"/>
      <c r="BM36" s="312"/>
      <c r="BN36" s="549"/>
      <c r="BO36" s="1666" t="s">
        <v>1421</v>
      </c>
      <c r="BP36" s="1667"/>
      <c r="BQ36" s="1666" t="s">
        <v>265</v>
      </c>
      <c r="BR36" s="1667"/>
      <c r="BU36" s="556"/>
    </row>
    <row r="37" spans="1:75" ht="37.5" customHeight="1" thickBot="1" x14ac:dyDescent="0.35">
      <c r="A37" s="1974"/>
      <c r="B37" s="1975"/>
      <c r="C37" s="1975"/>
      <c r="D37" s="1975"/>
      <c r="E37" s="1975"/>
      <c r="F37" s="1975"/>
      <c r="G37" s="1975"/>
      <c r="H37" s="1975"/>
      <c r="I37" s="1975"/>
      <c r="J37" s="1979"/>
      <c r="K37" s="1979"/>
      <c r="L37" s="1979"/>
      <c r="M37" s="1979"/>
      <c r="N37" s="1979"/>
      <c r="O37" s="1979"/>
      <c r="P37" s="1979"/>
      <c r="Q37" s="1979"/>
      <c r="R37" s="1979"/>
      <c r="S37" s="1979"/>
      <c r="T37" s="1979"/>
      <c r="U37" s="1979"/>
      <c r="V37" s="1979"/>
      <c r="W37" s="1979"/>
      <c r="X37" s="1980"/>
      <c r="Y37" s="1983"/>
      <c r="Z37" s="1984"/>
      <c r="AA37" s="1984"/>
      <c r="AB37" s="1984"/>
      <c r="AC37" s="1984"/>
      <c r="AD37" s="1987"/>
      <c r="AE37" s="1926" t="s">
        <v>1595</v>
      </c>
      <c r="AF37" s="1927"/>
      <c r="AG37" s="1927"/>
      <c r="AH37" s="1927" t="s">
        <v>859</v>
      </c>
      <c r="AI37" s="1927"/>
      <c r="AJ37" s="1927"/>
      <c r="AK37" s="1927"/>
      <c r="AL37" s="1927"/>
      <c r="AM37" s="1927"/>
      <c r="AN37" s="1927"/>
      <c r="AO37" s="1927" t="s">
        <v>1173</v>
      </c>
      <c r="AP37" s="1927"/>
      <c r="AQ37" s="1927"/>
      <c r="AR37" s="1927" t="s">
        <v>1174</v>
      </c>
      <c r="AS37" s="1927"/>
      <c r="AT37" s="1927"/>
      <c r="AU37" s="1927" t="s">
        <v>859</v>
      </c>
      <c r="AV37" s="1927"/>
      <c r="AW37" s="1927"/>
      <c r="AX37" s="1927"/>
      <c r="AY37" s="1927"/>
      <c r="AZ37" s="1927"/>
      <c r="BA37" s="1927"/>
      <c r="BB37" s="1927" t="s">
        <v>409</v>
      </c>
      <c r="BC37" s="1927"/>
      <c r="BD37" s="1928"/>
      <c r="BF37" s="312">
        <v>35</v>
      </c>
      <c r="BG37" s="312"/>
      <c r="BH37" s="312"/>
      <c r="BI37" s="312"/>
      <c r="BJ37" s="312"/>
      <c r="BK37" s="554" t="s">
        <v>204</v>
      </c>
      <c r="BL37" s="554" t="s">
        <v>206</v>
      </c>
      <c r="BM37" s="312"/>
      <c r="BN37" s="549"/>
      <c r="BO37" s="477" t="s">
        <v>204</v>
      </c>
      <c r="BP37" s="477" t="s">
        <v>206</v>
      </c>
      <c r="BQ37" s="477" t="s">
        <v>204</v>
      </c>
      <c r="BR37" s="477" t="s">
        <v>206</v>
      </c>
      <c r="BU37" s="556"/>
    </row>
    <row r="38" spans="1:75" ht="68.5" customHeight="1" x14ac:dyDescent="0.3">
      <c r="A38" s="612" t="str">
        <f>BG38</f>
        <v>□</v>
      </c>
      <c r="B38" s="613" t="s">
        <v>19</v>
      </c>
      <c r="C38" s="1929" t="s">
        <v>1143</v>
      </c>
      <c r="D38" s="1930"/>
      <c r="E38" s="1930"/>
      <c r="F38" s="1930"/>
      <c r="G38" s="614" t="str">
        <f t="shared" ref="G38:G59" si="0">BH38</f>
        <v>□</v>
      </c>
      <c r="H38" s="1931">
        <v>8456</v>
      </c>
      <c r="I38" s="1931"/>
      <c r="J38" s="1932" t="s">
        <v>1153</v>
      </c>
      <c r="K38" s="1932"/>
      <c r="L38" s="1932"/>
      <c r="M38" s="1932"/>
      <c r="N38" s="1932"/>
      <c r="O38" s="1932"/>
      <c r="P38" s="1932"/>
      <c r="Q38" s="1932"/>
      <c r="R38" s="1932"/>
      <c r="S38" s="1932"/>
      <c r="T38" s="1932"/>
      <c r="U38" s="1932"/>
      <c r="V38" s="1932"/>
      <c r="W38" s="1932"/>
      <c r="X38" s="1933"/>
      <c r="Y38" s="1934"/>
      <c r="Z38" s="1935"/>
      <c r="AA38" s="1935"/>
      <c r="AB38" s="1936"/>
      <c r="AC38" s="1935"/>
      <c r="AD38" s="1937"/>
      <c r="AE38" s="1938"/>
      <c r="AF38" s="1939"/>
      <c r="AG38" s="1939"/>
      <c r="AH38" s="1940"/>
      <c r="AI38" s="1940"/>
      <c r="AJ38" s="1940"/>
      <c r="AK38" s="1940"/>
      <c r="AL38" s="1940"/>
      <c r="AM38" s="1940"/>
      <c r="AN38" s="1940"/>
      <c r="AO38" s="1939" t="s">
        <v>728</v>
      </c>
      <c r="AP38" s="1939"/>
      <c r="AQ38" s="1939"/>
      <c r="AR38" s="1939"/>
      <c r="AS38" s="1939"/>
      <c r="AT38" s="1939"/>
      <c r="AU38" s="1940"/>
      <c r="AV38" s="1940"/>
      <c r="AW38" s="1940"/>
      <c r="AX38" s="1940"/>
      <c r="AY38" s="1940"/>
      <c r="AZ38" s="1940"/>
      <c r="BA38" s="1940"/>
      <c r="BB38" s="1939" t="s">
        <v>728</v>
      </c>
      <c r="BC38" s="1939"/>
      <c r="BD38" s="1939"/>
      <c r="BF38" s="312">
        <v>36</v>
      </c>
      <c r="BG38" s="1941" t="str">
        <f>IF(BJ43&gt;0,"■","□")</f>
        <v>□</v>
      </c>
      <c r="BH38" s="552" t="str">
        <f t="shared" ref="BH38:BH59" si="1">IF(BS38&gt;0,"■","□")</f>
        <v>□</v>
      </c>
      <c r="BI38" s="312">
        <f t="shared" ref="BI38:BI59" si="2">IF(BH38="■",1,0)</f>
        <v>0</v>
      </c>
      <c r="BJ38" s="312"/>
      <c r="BK38" s="312">
        <f t="shared" ref="BK38:BK59" si="3">IF(Y38="該当",1,0)</f>
        <v>0</v>
      </c>
      <c r="BL38" s="312">
        <f t="shared" ref="BL38:BL59" si="4">IF(AB38="該当",1,0)</f>
        <v>0</v>
      </c>
      <c r="BM38" s="312">
        <f t="shared" ref="BM38:BM60" si="5">SUM(BK38:BL38)</f>
        <v>0</v>
      </c>
      <c r="BN38" s="549"/>
      <c r="BO38" s="137">
        <f t="shared" ref="BO38:BO59" si="6">IF(AE38="有り",1,0)</f>
        <v>0</v>
      </c>
      <c r="BP38" s="137">
        <f t="shared" ref="BP38:BP59" si="7">IF(AO38="対象",1,0)</f>
        <v>0</v>
      </c>
      <c r="BQ38" s="137">
        <f t="shared" ref="BQ38:BQ59" si="8">IF(AR38="使用する",1,0)</f>
        <v>0</v>
      </c>
      <c r="BR38" s="137">
        <f t="shared" ref="BR38:BR59" si="9">IF(BB38="対象",1,0)</f>
        <v>0</v>
      </c>
      <c r="BS38">
        <f t="shared" ref="BS38:BS59" si="10">SUM(BO38:BR38)</f>
        <v>0</v>
      </c>
      <c r="BU38" s="556">
        <f t="shared" ref="BU38:BU59" si="11">BM38+BS38</f>
        <v>0</v>
      </c>
    </row>
    <row r="39" spans="1:75" ht="60" customHeight="1" x14ac:dyDescent="0.3">
      <c r="A39" s="1988"/>
      <c r="B39" s="523"/>
      <c r="C39" s="1942"/>
      <c r="D39" s="1943"/>
      <c r="E39" s="1943"/>
      <c r="F39" s="1943"/>
      <c r="G39" s="536" t="str">
        <f t="shared" si="0"/>
        <v>□</v>
      </c>
      <c r="H39" s="1944">
        <v>8457</v>
      </c>
      <c r="I39" s="1944"/>
      <c r="J39" s="1945" t="s">
        <v>1155</v>
      </c>
      <c r="K39" s="1945"/>
      <c r="L39" s="1945"/>
      <c r="M39" s="1945"/>
      <c r="N39" s="1945"/>
      <c r="O39" s="1945"/>
      <c r="P39" s="1945"/>
      <c r="Q39" s="1945"/>
      <c r="R39" s="1945"/>
      <c r="S39" s="1945"/>
      <c r="T39" s="1945"/>
      <c r="U39" s="1945"/>
      <c r="V39" s="1945"/>
      <c r="W39" s="1945"/>
      <c r="X39" s="1946"/>
      <c r="Y39" s="1947"/>
      <c r="Z39" s="1948"/>
      <c r="AA39" s="1948"/>
      <c r="AB39" s="1949"/>
      <c r="AC39" s="1948"/>
      <c r="AD39" s="1950"/>
      <c r="AE39" s="1938"/>
      <c r="AF39" s="1939"/>
      <c r="AG39" s="1939"/>
      <c r="AH39" s="798"/>
      <c r="AI39" s="798"/>
      <c r="AJ39" s="798"/>
      <c r="AK39" s="798"/>
      <c r="AL39" s="798"/>
      <c r="AM39" s="798"/>
      <c r="AN39" s="798"/>
      <c r="AO39" s="1939" t="s">
        <v>728</v>
      </c>
      <c r="AP39" s="1939"/>
      <c r="AQ39" s="1939"/>
      <c r="AR39" s="1939"/>
      <c r="AS39" s="1939"/>
      <c r="AT39" s="1939"/>
      <c r="AU39" s="798"/>
      <c r="AV39" s="798"/>
      <c r="AW39" s="798"/>
      <c r="AX39" s="798"/>
      <c r="AY39" s="798"/>
      <c r="AZ39" s="798"/>
      <c r="BA39" s="798"/>
      <c r="BB39" s="1939" t="s">
        <v>728</v>
      </c>
      <c r="BC39" s="1939"/>
      <c r="BD39" s="1939"/>
      <c r="BF39" s="312">
        <v>37</v>
      </c>
      <c r="BG39" s="1941"/>
      <c r="BH39" s="552" t="str">
        <f t="shared" si="1"/>
        <v>□</v>
      </c>
      <c r="BI39" s="312">
        <f t="shared" si="2"/>
        <v>0</v>
      </c>
      <c r="BJ39" s="312"/>
      <c r="BK39" s="312">
        <f t="shared" si="3"/>
        <v>0</v>
      </c>
      <c r="BL39" s="312">
        <f t="shared" si="4"/>
        <v>0</v>
      </c>
      <c r="BM39" s="312">
        <f t="shared" si="5"/>
        <v>0</v>
      </c>
      <c r="BN39" s="549"/>
      <c r="BO39" s="137">
        <f t="shared" si="6"/>
        <v>0</v>
      </c>
      <c r="BP39" s="137">
        <f t="shared" si="7"/>
        <v>0</v>
      </c>
      <c r="BQ39" s="137">
        <f t="shared" si="8"/>
        <v>0</v>
      </c>
      <c r="BR39" s="137">
        <f t="shared" si="9"/>
        <v>0</v>
      </c>
      <c r="BS39">
        <f t="shared" si="10"/>
        <v>0</v>
      </c>
      <c r="BU39" s="556">
        <f t="shared" si="11"/>
        <v>0</v>
      </c>
    </row>
    <row r="40" spans="1:75" ht="36" customHeight="1" x14ac:dyDescent="0.3">
      <c r="A40" s="1988"/>
      <c r="B40" s="523"/>
      <c r="C40" s="1942"/>
      <c r="D40" s="1943"/>
      <c r="E40" s="1943"/>
      <c r="F40" s="1943"/>
      <c r="G40" s="536" t="str">
        <f t="shared" si="0"/>
        <v>□</v>
      </c>
      <c r="H40" s="1944">
        <v>8458</v>
      </c>
      <c r="I40" s="1944"/>
      <c r="J40" s="1945" t="s">
        <v>1156</v>
      </c>
      <c r="K40" s="1945"/>
      <c r="L40" s="1945"/>
      <c r="M40" s="1945"/>
      <c r="N40" s="1945"/>
      <c r="O40" s="1945"/>
      <c r="P40" s="1945"/>
      <c r="Q40" s="1945"/>
      <c r="R40" s="1945"/>
      <c r="S40" s="1945"/>
      <c r="T40" s="1945"/>
      <c r="U40" s="1945"/>
      <c r="V40" s="1945"/>
      <c r="W40" s="1945"/>
      <c r="X40" s="1946"/>
      <c r="Y40" s="1947"/>
      <c r="Z40" s="1948"/>
      <c r="AA40" s="1948"/>
      <c r="AB40" s="1949"/>
      <c r="AC40" s="1948"/>
      <c r="AD40" s="1950"/>
      <c r="AE40" s="1938"/>
      <c r="AF40" s="1939"/>
      <c r="AG40" s="1939"/>
      <c r="AH40" s="798"/>
      <c r="AI40" s="798"/>
      <c r="AJ40" s="798"/>
      <c r="AK40" s="798"/>
      <c r="AL40" s="798"/>
      <c r="AM40" s="798"/>
      <c r="AN40" s="798"/>
      <c r="AO40" s="1939" t="s">
        <v>728</v>
      </c>
      <c r="AP40" s="1939"/>
      <c r="AQ40" s="1939"/>
      <c r="AR40" s="1939"/>
      <c r="AS40" s="1939"/>
      <c r="AT40" s="1939"/>
      <c r="AU40" s="798"/>
      <c r="AV40" s="798"/>
      <c r="AW40" s="798"/>
      <c r="AX40" s="798"/>
      <c r="AY40" s="798"/>
      <c r="AZ40" s="798"/>
      <c r="BA40" s="798"/>
      <c r="BB40" s="1939" t="s">
        <v>728</v>
      </c>
      <c r="BC40" s="1939"/>
      <c r="BD40" s="1939"/>
      <c r="BF40" s="312">
        <v>38</v>
      </c>
      <c r="BG40" s="1941"/>
      <c r="BH40" s="552" t="str">
        <f t="shared" si="1"/>
        <v>□</v>
      </c>
      <c r="BI40" s="312">
        <f t="shared" si="2"/>
        <v>0</v>
      </c>
      <c r="BJ40" s="312"/>
      <c r="BK40" s="312">
        <f t="shared" si="3"/>
        <v>0</v>
      </c>
      <c r="BL40" s="312">
        <f t="shared" si="4"/>
        <v>0</v>
      </c>
      <c r="BM40" s="312">
        <f t="shared" si="5"/>
        <v>0</v>
      </c>
      <c r="BN40" s="549"/>
      <c r="BO40" s="137">
        <f t="shared" si="6"/>
        <v>0</v>
      </c>
      <c r="BP40" s="137">
        <f t="shared" si="7"/>
        <v>0</v>
      </c>
      <c r="BQ40" s="137">
        <f t="shared" si="8"/>
        <v>0</v>
      </c>
      <c r="BR40" s="137">
        <f t="shared" si="9"/>
        <v>0</v>
      </c>
      <c r="BS40">
        <f t="shared" si="10"/>
        <v>0</v>
      </c>
      <c r="BU40" s="556">
        <f t="shared" si="11"/>
        <v>0</v>
      </c>
    </row>
    <row r="41" spans="1:75" ht="60" customHeight="1" x14ac:dyDescent="0.3">
      <c r="A41" s="1988"/>
      <c r="B41" s="523"/>
      <c r="C41" s="1942"/>
      <c r="D41" s="1943"/>
      <c r="E41" s="1943"/>
      <c r="F41" s="1943"/>
      <c r="G41" s="536" t="str">
        <f t="shared" si="0"/>
        <v>□</v>
      </c>
      <c r="H41" s="1944">
        <v>8459</v>
      </c>
      <c r="I41" s="1944"/>
      <c r="J41" s="1945" t="s">
        <v>1157</v>
      </c>
      <c r="K41" s="1945"/>
      <c r="L41" s="1945"/>
      <c r="M41" s="1945"/>
      <c r="N41" s="1945"/>
      <c r="O41" s="1945"/>
      <c r="P41" s="1945"/>
      <c r="Q41" s="1945"/>
      <c r="R41" s="1945"/>
      <c r="S41" s="1945"/>
      <c r="T41" s="1945"/>
      <c r="U41" s="1945"/>
      <c r="V41" s="1945"/>
      <c r="W41" s="1945"/>
      <c r="X41" s="1946"/>
      <c r="Y41" s="1947"/>
      <c r="Z41" s="1948"/>
      <c r="AA41" s="1948"/>
      <c r="AB41" s="1949"/>
      <c r="AC41" s="1948"/>
      <c r="AD41" s="1950"/>
      <c r="AE41" s="1938"/>
      <c r="AF41" s="1939"/>
      <c r="AG41" s="1939"/>
      <c r="AH41" s="798"/>
      <c r="AI41" s="798"/>
      <c r="AJ41" s="798"/>
      <c r="AK41" s="798"/>
      <c r="AL41" s="798"/>
      <c r="AM41" s="798"/>
      <c r="AN41" s="798"/>
      <c r="AO41" s="1939" t="s">
        <v>728</v>
      </c>
      <c r="AP41" s="1939"/>
      <c r="AQ41" s="1939"/>
      <c r="AR41" s="1939"/>
      <c r="AS41" s="1939"/>
      <c r="AT41" s="1939"/>
      <c r="AU41" s="798"/>
      <c r="AV41" s="798"/>
      <c r="AW41" s="798"/>
      <c r="AX41" s="798"/>
      <c r="AY41" s="798"/>
      <c r="AZ41" s="798"/>
      <c r="BA41" s="798"/>
      <c r="BB41" s="1939" t="s">
        <v>728</v>
      </c>
      <c r="BC41" s="1939"/>
      <c r="BD41" s="1939"/>
      <c r="BF41" s="312">
        <v>39</v>
      </c>
      <c r="BG41" s="1941"/>
      <c r="BH41" s="552" t="str">
        <f t="shared" si="1"/>
        <v>□</v>
      </c>
      <c r="BI41" s="312">
        <f t="shared" si="2"/>
        <v>0</v>
      </c>
      <c r="BJ41" s="312"/>
      <c r="BK41" s="312">
        <f t="shared" si="3"/>
        <v>0</v>
      </c>
      <c r="BL41" s="312">
        <f t="shared" si="4"/>
        <v>0</v>
      </c>
      <c r="BM41" s="312">
        <f t="shared" si="5"/>
        <v>0</v>
      </c>
      <c r="BN41" s="549"/>
      <c r="BO41" s="137">
        <f t="shared" si="6"/>
        <v>0</v>
      </c>
      <c r="BP41" s="137">
        <f t="shared" si="7"/>
        <v>0</v>
      </c>
      <c r="BQ41" s="137">
        <f t="shared" si="8"/>
        <v>0</v>
      </c>
      <c r="BR41" s="137">
        <f t="shared" si="9"/>
        <v>0</v>
      </c>
      <c r="BS41">
        <f t="shared" si="10"/>
        <v>0</v>
      </c>
      <c r="BU41" s="556">
        <f t="shared" si="11"/>
        <v>0</v>
      </c>
    </row>
    <row r="42" spans="1:75" ht="79.900000000000006" customHeight="1" x14ac:dyDescent="0.3">
      <c r="A42" s="1988"/>
      <c r="B42" s="523"/>
      <c r="C42" s="1942"/>
      <c r="D42" s="1943"/>
      <c r="E42" s="1943"/>
      <c r="F42" s="1943"/>
      <c r="G42" s="536" t="str">
        <f t="shared" si="0"/>
        <v>□</v>
      </c>
      <c r="H42" s="1944">
        <v>8460</v>
      </c>
      <c r="I42" s="1944"/>
      <c r="J42" s="1945" t="s">
        <v>1158</v>
      </c>
      <c r="K42" s="1945"/>
      <c r="L42" s="1945"/>
      <c r="M42" s="1945"/>
      <c r="N42" s="1945"/>
      <c r="O42" s="1945"/>
      <c r="P42" s="1945"/>
      <c r="Q42" s="1945"/>
      <c r="R42" s="1945"/>
      <c r="S42" s="1945"/>
      <c r="T42" s="1945"/>
      <c r="U42" s="1945"/>
      <c r="V42" s="1945"/>
      <c r="W42" s="1945"/>
      <c r="X42" s="1946"/>
      <c r="Y42" s="1947"/>
      <c r="Z42" s="1948"/>
      <c r="AA42" s="1948"/>
      <c r="AB42" s="1949"/>
      <c r="AC42" s="1948"/>
      <c r="AD42" s="1950"/>
      <c r="AE42" s="1938"/>
      <c r="AF42" s="1939"/>
      <c r="AG42" s="1939"/>
      <c r="AH42" s="798"/>
      <c r="AI42" s="798"/>
      <c r="AJ42" s="798"/>
      <c r="AK42" s="798"/>
      <c r="AL42" s="798"/>
      <c r="AM42" s="798"/>
      <c r="AN42" s="798"/>
      <c r="AO42" s="1939" t="s">
        <v>728</v>
      </c>
      <c r="AP42" s="1939"/>
      <c r="AQ42" s="1939"/>
      <c r="AR42" s="1939"/>
      <c r="AS42" s="1939"/>
      <c r="AT42" s="1939"/>
      <c r="AU42" s="798"/>
      <c r="AV42" s="798"/>
      <c r="AW42" s="798"/>
      <c r="AX42" s="798"/>
      <c r="AY42" s="798"/>
      <c r="AZ42" s="798"/>
      <c r="BA42" s="798"/>
      <c r="BB42" s="1939" t="s">
        <v>728</v>
      </c>
      <c r="BC42" s="1939"/>
      <c r="BD42" s="1939"/>
      <c r="BF42" s="312">
        <v>40</v>
      </c>
      <c r="BG42" s="1941"/>
      <c r="BH42" s="552" t="str">
        <f t="shared" si="1"/>
        <v>□</v>
      </c>
      <c r="BI42" s="312">
        <f t="shared" si="2"/>
        <v>0</v>
      </c>
      <c r="BJ42" s="312"/>
      <c r="BK42" s="312">
        <f t="shared" si="3"/>
        <v>0</v>
      </c>
      <c r="BL42" s="312">
        <f t="shared" si="4"/>
        <v>0</v>
      </c>
      <c r="BM42" s="312">
        <f t="shared" si="5"/>
        <v>0</v>
      </c>
      <c r="BN42" s="549"/>
      <c r="BO42" s="137">
        <f t="shared" si="6"/>
        <v>0</v>
      </c>
      <c r="BP42" s="137">
        <f t="shared" si="7"/>
        <v>0</v>
      </c>
      <c r="BQ42" s="137">
        <f t="shared" si="8"/>
        <v>0</v>
      </c>
      <c r="BR42" s="137">
        <f t="shared" si="9"/>
        <v>0</v>
      </c>
      <c r="BS42">
        <f t="shared" si="10"/>
        <v>0</v>
      </c>
      <c r="BU42" s="556">
        <f t="shared" si="11"/>
        <v>0</v>
      </c>
    </row>
    <row r="43" spans="1:75" ht="79.900000000000006" customHeight="1" x14ac:dyDescent="0.3">
      <c r="A43" s="1989"/>
      <c r="B43" s="524"/>
      <c r="C43" s="1951"/>
      <c r="D43" s="1952"/>
      <c r="E43" s="1952"/>
      <c r="F43" s="1952"/>
      <c r="G43" s="536" t="str">
        <f t="shared" si="0"/>
        <v>□</v>
      </c>
      <c r="H43" s="1944">
        <v>8461</v>
      </c>
      <c r="I43" s="1944"/>
      <c r="J43" s="1945" t="s">
        <v>1159</v>
      </c>
      <c r="K43" s="1945"/>
      <c r="L43" s="1945"/>
      <c r="M43" s="1945"/>
      <c r="N43" s="1945"/>
      <c r="O43" s="1945"/>
      <c r="P43" s="1945"/>
      <c r="Q43" s="1945"/>
      <c r="R43" s="1945"/>
      <c r="S43" s="1945"/>
      <c r="T43" s="1945"/>
      <c r="U43" s="1945"/>
      <c r="V43" s="1945"/>
      <c r="W43" s="1945"/>
      <c r="X43" s="1946"/>
      <c r="Y43" s="1947"/>
      <c r="Z43" s="1948"/>
      <c r="AA43" s="1948"/>
      <c r="AB43" s="1949"/>
      <c r="AC43" s="1948"/>
      <c r="AD43" s="1950"/>
      <c r="AE43" s="1938"/>
      <c r="AF43" s="1939"/>
      <c r="AG43" s="1939"/>
      <c r="AH43" s="798"/>
      <c r="AI43" s="798"/>
      <c r="AJ43" s="798"/>
      <c r="AK43" s="798"/>
      <c r="AL43" s="798"/>
      <c r="AM43" s="798"/>
      <c r="AN43" s="798"/>
      <c r="AO43" s="1939" t="s">
        <v>728</v>
      </c>
      <c r="AP43" s="1939"/>
      <c r="AQ43" s="1939"/>
      <c r="AR43" s="1939"/>
      <c r="AS43" s="1939"/>
      <c r="AT43" s="1939"/>
      <c r="AU43" s="798"/>
      <c r="AV43" s="798"/>
      <c r="AW43" s="798"/>
      <c r="AX43" s="798"/>
      <c r="AY43" s="798"/>
      <c r="AZ43" s="798"/>
      <c r="BA43" s="798"/>
      <c r="BB43" s="1939" t="s">
        <v>728</v>
      </c>
      <c r="BC43" s="1939"/>
      <c r="BD43" s="1939"/>
      <c r="BF43" s="312">
        <v>41</v>
      </c>
      <c r="BG43" s="1941"/>
      <c r="BH43" s="552" t="str">
        <f t="shared" si="1"/>
        <v>□</v>
      </c>
      <c r="BI43" s="312">
        <f t="shared" si="2"/>
        <v>0</v>
      </c>
      <c r="BJ43" s="312">
        <f>SUM(BI38:BI43)</f>
        <v>0</v>
      </c>
      <c r="BK43" s="312">
        <f t="shared" si="3"/>
        <v>0</v>
      </c>
      <c r="BL43" s="312">
        <f t="shared" si="4"/>
        <v>0</v>
      </c>
      <c r="BM43" s="312">
        <f t="shared" si="5"/>
        <v>0</v>
      </c>
      <c r="BN43" s="549"/>
      <c r="BO43" s="137">
        <f t="shared" si="6"/>
        <v>0</v>
      </c>
      <c r="BP43" s="137">
        <f t="shared" si="7"/>
        <v>0</v>
      </c>
      <c r="BQ43" s="137">
        <f t="shared" si="8"/>
        <v>0</v>
      </c>
      <c r="BR43" s="137">
        <f t="shared" si="9"/>
        <v>0</v>
      </c>
      <c r="BS43">
        <f t="shared" si="10"/>
        <v>0</v>
      </c>
      <c r="BU43" s="556">
        <f t="shared" si="11"/>
        <v>0</v>
      </c>
    </row>
    <row r="44" spans="1:75" ht="24" customHeight="1" x14ac:dyDescent="0.3">
      <c r="A44" s="611" t="str">
        <f>BG44</f>
        <v>□</v>
      </c>
      <c r="B44" s="525" t="s">
        <v>123</v>
      </c>
      <c r="C44" s="1990" t="s">
        <v>1144</v>
      </c>
      <c r="D44" s="1990"/>
      <c r="E44" s="1990"/>
      <c r="F44" s="1990"/>
      <c r="G44" s="536" t="str">
        <f t="shared" si="0"/>
        <v>□</v>
      </c>
      <c r="H44" s="1944">
        <v>8526.1</v>
      </c>
      <c r="I44" s="1944"/>
      <c r="J44" s="1945" t="s">
        <v>1160</v>
      </c>
      <c r="K44" s="1945"/>
      <c r="L44" s="1945"/>
      <c r="M44" s="1945"/>
      <c r="N44" s="1945"/>
      <c r="O44" s="1945"/>
      <c r="P44" s="1945"/>
      <c r="Q44" s="1945"/>
      <c r="R44" s="1945"/>
      <c r="S44" s="1945"/>
      <c r="T44" s="1945"/>
      <c r="U44" s="1945"/>
      <c r="V44" s="1945"/>
      <c r="W44" s="1945"/>
      <c r="X44" s="1946"/>
      <c r="Y44" s="1947"/>
      <c r="Z44" s="1948"/>
      <c r="AA44" s="1948"/>
      <c r="AB44" s="1949"/>
      <c r="AC44" s="1948"/>
      <c r="AD44" s="1950"/>
      <c r="AE44" s="1938"/>
      <c r="AF44" s="1939"/>
      <c r="AG44" s="1939"/>
      <c r="AH44" s="798"/>
      <c r="AI44" s="798"/>
      <c r="AJ44" s="798"/>
      <c r="AK44" s="798"/>
      <c r="AL44" s="798"/>
      <c r="AM44" s="798"/>
      <c r="AN44" s="798"/>
      <c r="AO44" s="1939" t="s">
        <v>728</v>
      </c>
      <c r="AP44" s="1939"/>
      <c r="AQ44" s="1939"/>
      <c r="AR44" s="1939"/>
      <c r="AS44" s="1939"/>
      <c r="AT44" s="1939"/>
      <c r="AU44" s="798"/>
      <c r="AV44" s="798"/>
      <c r="AW44" s="798"/>
      <c r="AX44" s="798"/>
      <c r="AY44" s="798"/>
      <c r="AZ44" s="798"/>
      <c r="BA44" s="798"/>
      <c r="BB44" s="1939" t="s">
        <v>728</v>
      </c>
      <c r="BC44" s="1939"/>
      <c r="BD44" s="1939"/>
      <c r="BF44" s="312">
        <v>42</v>
      </c>
      <c r="BG44" s="1941" t="str">
        <f>IF(BJ46&gt;0,"■","□")</f>
        <v>□</v>
      </c>
      <c r="BH44" s="552" t="str">
        <f t="shared" si="1"/>
        <v>□</v>
      </c>
      <c r="BI44" s="312">
        <f t="shared" si="2"/>
        <v>0</v>
      </c>
      <c r="BJ44" s="312"/>
      <c r="BK44" s="312">
        <f t="shared" si="3"/>
        <v>0</v>
      </c>
      <c r="BL44" s="312">
        <f t="shared" si="4"/>
        <v>0</v>
      </c>
      <c r="BM44" s="312">
        <f t="shared" si="5"/>
        <v>0</v>
      </c>
      <c r="BN44" s="549"/>
      <c r="BO44" s="137">
        <f t="shared" si="6"/>
        <v>0</v>
      </c>
      <c r="BP44" s="137">
        <f t="shared" si="7"/>
        <v>0</v>
      </c>
      <c r="BQ44" s="137">
        <f t="shared" si="8"/>
        <v>0</v>
      </c>
      <c r="BR44" s="137">
        <f t="shared" si="9"/>
        <v>0</v>
      </c>
      <c r="BS44">
        <f t="shared" si="10"/>
        <v>0</v>
      </c>
      <c r="BU44" s="556">
        <f t="shared" si="11"/>
        <v>0</v>
      </c>
    </row>
    <row r="45" spans="1:75" ht="24" customHeight="1" x14ac:dyDescent="0.3">
      <c r="A45" s="1988"/>
      <c r="B45" s="526"/>
      <c r="C45" s="1991"/>
      <c r="D45" s="1991"/>
      <c r="E45" s="1991"/>
      <c r="F45" s="1991"/>
      <c r="G45" s="536" t="str">
        <f t="shared" si="0"/>
        <v>□</v>
      </c>
      <c r="H45" s="1944">
        <v>8526.91</v>
      </c>
      <c r="I45" s="1944"/>
      <c r="J45" s="1945" t="s">
        <v>1162</v>
      </c>
      <c r="K45" s="1945"/>
      <c r="L45" s="1945"/>
      <c r="M45" s="1945"/>
      <c r="N45" s="1945"/>
      <c r="O45" s="1945"/>
      <c r="P45" s="1945"/>
      <c r="Q45" s="1945"/>
      <c r="R45" s="1945"/>
      <c r="S45" s="1945"/>
      <c r="T45" s="1945"/>
      <c r="U45" s="1945"/>
      <c r="V45" s="1945"/>
      <c r="W45" s="1945"/>
      <c r="X45" s="1946"/>
      <c r="Y45" s="1947"/>
      <c r="Z45" s="1948"/>
      <c r="AA45" s="1948"/>
      <c r="AB45" s="1949"/>
      <c r="AC45" s="1948"/>
      <c r="AD45" s="1950"/>
      <c r="AE45" s="1938"/>
      <c r="AF45" s="1939"/>
      <c r="AG45" s="1939"/>
      <c r="AH45" s="798"/>
      <c r="AI45" s="798"/>
      <c r="AJ45" s="798"/>
      <c r="AK45" s="798"/>
      <c r="AL45" s="798"/>
      <c r="AM45" s="798"/>
      <c r="AN45" s="798"/>
      <c r="AO45" s="1939" t="s">
        <v>728</v>
      </c>
      <c r="AP45" s="1939"/>
      <c r="AQ45" s="1939"/>
      <c r="AR45" s="1939"/>
      <c r="AS45" s="1939"/>
      <c r="AT45" s="1939"/>
      <c r="AU45" s="798"/>
      <c r="AV45" s="798"/>
      <c r="AW45" s="798"/>
      <c r="AX45" s="798"/>
      <c r="AY45" s="798"/>
      <c r="AZ45" s="798"/>
      <c r="BA45" s="798"/>
      <c r="BB45" s="1939" t="s">
        <v>728</v>
      </c>
      <c r="BC45" s="1939"/>
      <c r="BD45" s="1939"/>
      <c r="BF45" s="312">
        <v>43</v>
      </c>
      <c r="BG45" s="1941"/>
      <c r="BH45" s="552" t="str">
        <f t="shared" si="1"/>
        <v>□</v>
      </c>
      <c r="BI45" s="312">
        <f t="shared" si="2"/>
        <v>0</v>
      </c>
      <c r="BJ45" s="312"/>
      <c r="BK45" s="312">
        <f t="shared" si="3"/>
        <v>0</v>
      </c>
      <c r="BL45" s="312">
        <f t="shared" si="4"/>
        <v>0</v>
      </c>
      <c r="BM45" s="312">
        <f t="shared" si="5"/>
        <v>0</v>
      </c>
      <c r="BN45" s="549"/>
      <c r="BO45" s="137">
        <f t="shared" si="6"/>
        <v>0</v>
      </c>
      <c r="BP45" s="137">
        <f t="shared" si="7"/>
        <v>0</v>
      </c>
      <c r="BQ45" s="137">
        <f t="shared" si="8"/>
        <v>0</v>
      </c>
      <c r="BR45" s="137">
        <f t="shared" si="9"/>
        <v>0</v>
      </c>
      <c r="BS45">
        <f t="shared" si="10"/>
        <v>0</v>
      </c>
      <c r="BU45" s="556">
        <f t="shared" si="11"/>
        <v>0</v>
      </c>
    </row>
    <row r="46" spans="1:75" ht="24" customHeight="1" x14ac:dyDescent="0.3">
      <c r="A46" s="1989"/>
      <c r="B46" s="527"/>
      <c r="C46" s="1992"/>
      <c r="D46" s="1992"/>
      <c r="E46" s="1992"/>
      <c r="F46" s="1992"/>
      <c r="G46" s="536" t="str">
        <f t="shared" si="0"/>
        <v>□</v>
      </c>
      <c r="H46" s="1944">
        <v>8526.92</v>
      </c>
      <c r="I46" s="1944"/>
      <c r="J46" s="1945" t="s">
        <v>9</v>
      </c>
      <c r="K46" s="1945"/>
      <c r="L46" s="1945"/>
      <c r="M46" s="1945"/>
      <c r="N46" s="1945"/>
      <c r="O46" s="1945"/>
      <c r="P46" s="1945"/>
      <c r="Q46" s="1945"/>
      <c r="R46" s="1945"/>
      <c r="S46" s="1945"/>
      <c r="T46" s="1945"/>
      <c r="U46" s="1945"/>
      <c r="V46" s="1945"/>
      <c r="W46" s="1945"/>
      <c r="X46" s="1946"/>
      <c r="Y46" s="1947"/>
      <c r="Z46" s="1948"/>
      <c r="AA46" s="1948"/>
      <c r="AB46" s="1949"/>
      <c r="AC46" s="1948"/>
      <c r="AD46" s="1950"/>
      <c r="AE46" s="1938"/>
      <c r="AF46" s="1939"/>
      <c r="AG46" s="1939"/>
      <c r="AH46" s="798"/>
      <c r="AI46" s="798"/>
      <c r="AJ46" s="798"/>
      <c r="AK46" s="798"/>
      <c r="AL46" s="798"/>
      <c r="AM46" s="798"/>
      <c r="AN46" s="798"/>
      <c r="AO46" s="1939" t="s">
        <v>728</v>
      </c>
      <c r="AP46" s="1939"/>
      <c r="AQ46" s="1939"/>
      <c r="AR46" s="1939"/>
      <c r="AS46" s="1939"/>
      <c r="AT46" s="1939"/>
      <c r="AU46" s="798"/>
      <c r="AV46" s="798"/>
      <c r="AW46" s="798"/>
      <c r="AX46" s="798"/>
      <c r="AY46" s="798"/>
      <c r="AZ46" s="798"/>
      <c r="BA46" s="798"/>
      <c r="BB46" s="1939" t="s">
        <v>728</v>
      </c>
      <c r="BC46" s="1939"/>
      <c r="BD46" s="1939"/>
      <c r="BF46" s="312">
        <v>44</v>
      </c>
      <c r="BG46" s="1941"/>
      <c r="BH46" s="552" t="str">
        <f t="shared" si="1"/>
        <v>□</v>
      </c>
      <c r="BI46" s="312">
        <f t="shared" si="2"/>
        <v>0</v>
      </c>
      <c r="BJ46" s="312">
        <f>SUM(BI44:BI46)</f>
        <v>0</v>
      </c>
      <c r="BK46" s="312">
        <f t="shared" si="3"/>
        <v>0</v>
      </c>
      <c r="BL46" s="312">
        <f t="shared" si="4"/>
        <v>0</v>
      </c>
      <c r="BM46" s="312">
        <f t="shared" si="5"/>
        <v>0</v>
      </c>
      <c r="BN46" s="549"/>
      <c r="BO46" s="137">
        <f t="shared" si="6"/>
        <v>0</v>
      </c>
      <c r="BP46" s="137">
        <f t="shared" si="7"/>
        <v>0</v>
      </c>
      <c r="BQ46" s="137">
        <f t="shared" si="8"/>
        <v>0</v>
      </c>
      <c r="BR46" s="137">
        <f t="shared" si="9"/>
        <v>0</v>
      </c>
      <c r="BS46">
        <f t="shared" si="10"/>
        <v>0</v>
      </c>
      <c r="BU46" s="556">
        <f t="shared" si="11"/>
        <v>0</v>
      </c>
    </row>
    <row r="47" spans="1:75" ht="60" customHeight="1" x14ac:dyDescent="0.3">
      <c r="A47" s="611" t="str">
        <f>BG47</f>
        <v>□</v>
      </c>
      <c r="B47" s="525" t="s">
        <v>1011</v>
      </c>
      <c r="C47" s="1957" t="s">
        <v>132</v>
      </c>
      <c r="D47" s="1957"/>
      <c r="E47" s="1957"/>
      <c r="F47" s="1957"/>
      <c r="G47" s="536" t="str">
        <f t="shared" si="0"/>
        <v>□</v>
      </c>
      <c r="H47" s="1944">
        <v>8542.31</v>
      </c>
      <c r="I47" s="1944"/>
      <c r="J47" s="1945" t="s">
        <v>1164</v>
      </c>
      <c r="K47" s="1945"/>
      <c r="L47" s="1945"/>
      <c r="M47" s="1945"/>
      <c r="N47" s="1945"/>
      <c r="O47" s="1945"/>
      <c r="P47" s="1945"/>
      <c r="Q47" s="1945"/>
      <c r="R47" s="1945"/>
      <c r="S47" s="1945"/>
      <c r="T47" s="1945"/>
      <c r="U47" s="1945"/>
      <c r="V47" s="1945"/>
      <c r="W47" s="1945"/>
      <c r="X47" s="1946"/>
      <c r="Y47" s="1947"/>
      <c r="Z47" s="1948"/>
      <c r="AA47" s="1948"/>
      <c r="AB47" s="1949"/>
      <c r="AC47" s="1948"/>
      <c r="AD47" s="1950"/>
      <c r="AE47" s="1938"/>
      <c r="AF47" s="1939"/>
      <c r="AG47" s="1939"/>
      <c r="AH47" s="798"/>
      <c r="AI47" s="798"/>
      <c r="AJ47" s="798"/>
      <c r="AK47" s="798"/>
      <c r="AL47" s="798"/>
      <c r="AM47" s="798"/>
      <c r="AN47" s="798"/>
      <c r="AO47" s="1939" t="s">
        <v>728</v>
      </c>
      <c r="AP47" s="1939"/>
      <c r="AQ47" s="1939"/>
      <c r="AR47" s="1939"/>
      <c r="AS47" s="1939"/>
      <c r="AT47" s="1939"/>
      <c r="AU47" s="798"/>
      <c r="AV47" s="798"/>
      <c r="AW47" s="798"/>
      <c r="AX47" s="798"/>
      <c r="AY47" s="798"/>
      <c r="AZ47" s="798"/>
      <c r="BA47" s="798"/>
      <c r="BB47" s="1939" t="s">
        <v>728</v>
      </c>
      <c r="BC47" s="1939"/>
      <c r="BD47" s="1939"/>
      <c r="BF47" s="312">
        <v>45</v>
      </c>
      <c r="BG47" s="1941" t="str">
        <f>IF(BJ50&gt;0,"■","□")</f>
        <v>□</v>
      </c>
      <c r="BH47" s="552" t="str">
        <f t="shared" si="1"/>
        <v>□</v>
      </c>
      <c r="BI47" s="312">
        <f t="shared" si="2"/>
        <v>0</v>
      </c>
      <c r="BJ47" s="312"/>
      <c r="BK47" s="312">
        <f t="shared" si="3"/>
        <v>0</v>
      </c>
      <c r="BL47" s="312">
        <f t="shared" si="4"/>
        <v>0</v>
      </c>
      <c r="BM47" s="312">
        <f t="shared" si="5"/>
        <v>0</v>
      </c>
      <c r="BN47" s="549"/>
      <c r="BO47" s="137">
        <f t="shared" si="6"/>
        <v>0</v>
      </c>
      <c r="BP47" s="137">
        <f t="shared" si="7"/>
        <v>0</v>
      </c>
      <c r="BQ47" s="137">
        <f t="shared" si="8"/>
        <v>0</v>
      </c>
      <c r="BR47" s="137">
        <f t="shared" si="9"/>
        <v>0</v>
      </c>
      <c r="BS47">
        <f t="shared" si="10"/>
        <v>0</v>
      </c>
      <c r="BU47" s="556">
        <f t="shared" si="11"/>
        <v>0</v>
      </c>
    </row>
    <row r="48" spans="1:75" ht="24" customHeight="1" x14ac:dyDescent="0.3">
      <c r="A48" s="1988"/>
      <c r="B48" s="526"/>
      <c r="C48" s="1953"/>
      <c r="D48" s="1953"/>
      <c r="E48" s="1953"/>
      <c r="F48" s="1953"/>
      <c r="G48" s="536" t="str">
        <f t="shared" si="0"/>
        <v>□</v>
      </c>
      <c r="H48" s="1954">
        <v>8542.32</v>
      </c>
      <c r="I48" s="1954"/>
      <c r="J48" s="1955" t="s">
        <v>1165</v>
      </c>
      <c r="K48" s="1955"/>
      <c r="L48" s="1955"/>
      <c r="M48" s="1955"/>
      <c r="N48" s="1955"/>
      <c r="O48" s="1955"/>
      <c r="P48" s="1955"/>
      <c r="Q48" s="1955"/>
      <c r="R48" s="1955"/>
      <c r="S48" s="1955"/>
      <c r="T48" s="1955"/>
      <c r="U48" s="1955"/>
      <c r="V48" s="1955"/>
      <c r="W48" s="1955"/>
      <c r="X48" s="1956"/>
      <c r="Y48" s="1947"/>
      <c r="Z48" s="1948"/>
      <c r="AA48" s="1948"/>
      <c r="AB48" s="1949"/>
      <c r="AC48" s="1948"/>
      <c r="AD48" s="1950"/>
      <c r="AE48" s="1938"/>
      <c r="AF48" s="1939"/>
      <c r="AG48" s="1939"/>
      <c r="AH48" s="1940"/>
      <c r="AI48" s="1940"/>
      <c r="AJ48" s="1940"/>
      <c r="AK48" s="1940"/>
      <c r="AL48" s="1940"/>
      <c r="AM48" s="1940"/>
      <c r="AN48" s="1940"/>
      <c r="AO48" s="1939" t="s">
        <v>728</v>
      </c>
      <c r="AP48" s="1939"/>
      <c r="AQ48" s="1939"/>
      <c r="AR48" s="1939"/>
      <c r="AS48" s="1939"/>
      <c r="AT48" s="1939"/>
      <c r="AU48" s="1940"/>
      <c r="AV48" s="1940"/>
      <c r="AW48" s="1940"/>
      <c r="AX48" s="1940"/>
      <c r="AY48" s="1940"/>
      <c r="AZ48" s="1940"/>
      <c r="BA48" s="1940"/>
      <c r="BB48" s="1939" t="s">
        <v>728</v>
      </c>
      <c r="BC48" s="1939"/>
      <c r="BD48" s="1939"/>
      <c r="BF48" s="312">
        <v>46</v>
      </c>
      <c r="BG48" s="1941"/>
      <c r="BH48" s="552" t="str">
        <f t="shared" si="1"/>
        <v>□</v>
      </c>
      <c r="BI48" s="312">
        <f t="shared" si="2"/>
        <v>0</v>
      </c>
      <c r="BJ48" s="312"/>
      <c r="BK48" s="312">
        <f t="shared" si="3"/>
        <v>0</v>
      </c>
      <c r="BL48" s="312">
        <f t="shared" si="4"/>
        <v>0</v>
      </c>
      <c r="BM48" s="312">
        <f t="shared" si="5"/>
        <v>0</v>
      </c>
      <c r="BN48" s="549"/>
      <c r="BO48" s="137">
        <f t="shared" si="6"/>
        <v>0</v>
      </c>
      <c r="BP48" s="137">
        <f t="shared" si="7"/>
        <v>0</v>
      </c>
      <c r="BQ48" s="137">
        <f t="shared" si="8"/>
        <v>0</v>
      </c>
      <c r="BR48" s="137">
        <f t="shared" si="9"/>
        <v>0</v>
      </c>
      <c r="BS48">
        <f t="shared" si="10"/>
        <v>0</v>
      </c>
      <c r="BU48" s="556">
        <f t="shared" si="11"/>
        <v>0</v>
      </c>
    </row>
    <row r="49" spans="1:73" ht="24" customHeight="1" x14ac:dyDescent="0.3">
      <c r="A49" s="1988"/>
      <c r="B49" s="526"/>
      <c r="C49" s="1953"/>
      <c r="D49" s="1953"/>
      <c r="E49" s="1953"/>
      <c r="F49" s="1953"/>
      <c r="G49" s="536" t="str">
        <f t="shared" si="0"/>
        <v>□</v>
      </c>
      <c r="H49" s="1944">
        <v>8542.33</v>
      </c>
      <c r="I49" s="1944"/>
      <c r="J49" s="1945" t="s">
        <v>807</v>
      </c>
      <c r="K49" s="1945"/>
      <c r="L49" s="1945"/>
      <c r="M49" s="1945"/>
      <c r="N49" s="1945"/>
      <c r="O49" s="1945"/>
      <c r="P49" s="1945"/>
      <c r="Q49" s="1945"/>
      <c r="R49" s="1945"/>
      <c r="S49" s="1945"/>
      <c r="T49" s="1945"/>
      <c r="U49" s="1945"/>
      <c r="V49" s="1945"/>
      <c r="W49" s="1945"/>
      <c r="X49" s="1946"/>
      <c r="Y49" s="1947"/>
      <c r="Z49" s="1948"/>
      <c r="AA49" s="1948"/>
      <c r="AB49" s="1949"/>
      <c r="AC49" s="1948"/>
      <c r="AD49" s="1950"/>
      <c r="AE49" s="1938"/>
      <c r="AF49" s="1939"/>
      <c r="AG49" s="1939"/>
      <c r="AH49" s="798"/>
      <c r="AI49" s="798"/>
      <c r="AJ49" s="798"/>
      <c r="AK49" s="798"/>
      <c r="AL49" s="798"/>
      <c r="AM49" s="798"/>
      <c r="AN49" s="798"/>
      <c r="AO49" s="1939" t="s">
        <v>728</v>
      </c>
      <c r="AP49" s="1939"/>
      <c r="AQ49" s="1939"/>
      <c r="AR49" s="1939"/>
      <c r="AS49" s="1939"/>
      <c r="AT49" s="1939"/>
      <c r="AU49" s="798"/>
      <c r="AV49" s="798"/>
      <c r="AW49" s="798"/>
      <c r="AX49" s="798"/>
      <c r="AY49" s="798"/>
      <c r="AZ49" s="798"/>
      <c r="BA49" s="798"/>
      <c r="BB49" s="1939" t="s">
        <v>728</v>
      </c>
      <c r="BC49" s="1939"/>
      <c r="BD49" s="1939"/>
      <c r="BF49" s="312">
        <v>47</v>
      </c>
      <c r="BG49" s="1941"/>
      <c r="BH49" s="552" t="str">
        <f t="shared" si="1"/>
        <v>□</v>
      </c>
      <c r="BI49" s="312">
        <f t="shared" si="2"/>
        <v>0</v>
      </c>
      <c r="BJ49" s="312"/>
      <c r="BK49" s="312">
        <f t="shared" si="3"/>
        <v>0</v>
      </c>
      <c r="BL49" s="312">
        <f t="shared" si="4"/>
        <v>0</v>
      </c>
      <c r="BM49" s="312">
        <f t="shared" si="5"/>
        <v>0</v>
      </c>
      <c r="BN49" s="549"/>
      <c r="BO49" s="137">
        <f t="shared" si="6"/>
        <v>0</v>
      </c>
      <c r="BP49" s="137">
        <f t="shared" si="7"/>
        <v>0</v>
      </c>
      <c r="BQ49" s="137">
        <f t="shared" si="8"/>
        <v>0</v>
      </c>
      <c r="BR49" s="137">
        <f t="shared" si="9"/>
        <v>0</v>
      </c>
      <c r="BS49">
        <f t="shared" si="10"/>
        <v>0</v>
      </c>
      <c r="BU49" s="556">
        <f t="shared" si="11"/>
        <v>0</v>
      </c>
    </row>
    <row r="50" spans="1:73" ht="24" customHeight="1" x14ac:dyDescent="0.3">
      <c r="A50" s="1989"/>
      <c r="B50" s="527"/>
      <c r="C50" s="1958"/>
      <c r="D50" s="1958"/>
      <c r="E50" s="1958"/>
      <c r="F50" s="1958"/>
      <c r="G50" s="536" t="str">
        <f t="shared" si="0"/>
        <v>□</v>
      </c>
      <c r="H50" s="1944">
        <v>8542.39</v>
      </c>
      <c r="I50" s="1944"/>
      <c r="J50" s="1945" t="s">
        <v>1166</v>
      </c>
      <c r="K50" s="1945"/>
      <c r="L50" s="1945"/>
      <c r="M50" s="1945"/>
      <c r="N50" s="1945"/>
      <c r="O50" s="1945"/>
      <c r="P50" s="1945"/>
      <c r="Q50" s="1945"/>
      <c r="R50" s="1945"/>
      <c r="S50" s="1945"/>
      <c r="T50" s="1945"/>
      <c r="U50" s="1945"/>
      <c r="V50" s="1945"/>
      <c r="W50" s="1945"/>
      <c r="X50" s="1946"/>
      <c r="Y50" s="1947"/>
      <c r="Z50" s="1948"/>
      <c r="AA50" s="1948"/>
      <c r="AB50" s="1949"/>
      <c r="AC50" s="1948"/>
      <c r="AD50" s="1950"/>
      <c r="AE50" s="1938"/>
      <c r="AF50" s="1939"/>
      <c r="AG50" s="1939"/>
      <c r="AH50" s="798"/>
      <c r="AI50" s="798"/>
      <c r="AJ50" s="798"/>
      <c r="AK50" s="798"/>
      <c r="AL50" s="798"/>
      <c r="AM50" s="798"/>
      <c r="AN50" s="798"/>
      <c r="AO50" s="1939" t="s">
        <v>728</v>
      </c>
      <c r="AP50" s="1939"/>
      <c r="AQ50" s="1939"/>
      <c r="AR50" s="1939"/>
      <c r="AS50" s="1939"/>
      <c r="AT50" s="1939"/>
      <c r="AU50" s="798"/>
      <c r="AV50" s="798"/>
      <c r="AW50" s="798"/>
      <c r="AX50" s="798"/>
      <c r="AY50" s="798"/>
      <c r="AZ50" s="798"/>
      <c r="BA50" s="798"/>
      <c r="BB50" s="1939" t="s">
        <v>728</v>
      </c>
      <c r="BC50" s="1939"/>
      <c r="BD50" s="1939"/>
      <c r="BF50" s="312">
        <v>48</v>
      </c>
      <c r="BG50" s="1941"/>
      <c r="BH50" s="552" t="str">
        <f t="shared" si="1"/>
        <v>□</v>
      </c>
      <c r="BI50" s="312">
        <f t="shared" si="2"/>
        <v>0</v>
      </c>
      <c r="BJ50" s="312">
        <f>SUM(BI47:BI50)</f>
        <v>0</v>
      </c>
      <c r="BK50" s="312">
        <f t="shared" si="3"/>
        <v>0</v>
      </c>
      <c r="BL50" s="312">
        <f t="shared" si="4"/>
        <v>0</v>
      </c>
      <c r="BM50" s="312">
        <f t="shared" si="5"/>
        <v>0</v>
      </c>
      <c r="BN50" s="549"/>
      <c r="BO50" s="137">
        <f t="shared" si="6"/>
        <v>0</v>
      </c>
      <c r="BP50" s="137">
        <f t="shared" si="7"/>
        <v>0</v>
      </c>
      <c r="BQ50" s="137">
        <f t="shared" si="8"/>
        <v>0</v>
      </c>
      <c r="BR50" s="137">
        <f t="shared" si="9"/>
        <v>0</v>
      </c>
      <c r="BS50">
        <f t="shared" si="10"/>
        <v>0</v>
      </c>
      <c r="BU50" s="556">
        <f t="shared" si="11"/>
        <v>0</v>
      </c>
    </row>
    <row r="51" spans="1:73" ht="24" customHeight="1" x14ac:dyDescent="0.3">
      <c r="A51" s="611" t="str">
        <f>BG51</f>
        <v>□</v>
      </c>
      <c r="B51" s="525" t="s">
        <v>1084</v>
      </c>
      <c r="C51" s="1999" t="s">
        <v>1145</v>
      </c>
      <c r="D51" s="828"/>
      <c r="E51" s="828"/>
      <c r="F51" s="2000"/>
      <c r="G51" s="536" t="str">
        <f t="shared" si="0"/>
        <v>□</v>
      </c>
      <c r="H51" s="1944">
        <v>8802.6</v>
      </c>
      <c r="I51" s="1944"/>
      <c r="J51" s="1945" t="s">
        <v>1167</v>
      </c>
      <c r="K51" s="1945"/>
      <c r="L51" s="1945"/>
      <c r="M51" s="1945"/>
      <c r="N51" s="1945"/>
      <c r="O51" s="1945"/>
      <c r="P51" s="1945"/>
      <c r="Q51" s="1945"/>
      <c r="R51" s="1945"/>
      <c r="S51" s="1945"/>
      <c r="T51" s="1945"/>
      <c r="U51" s="1945"/>
      <c r="V51" s="1945"/>
      <c r="W51" s="1945"/>
      <c r="X51" s="1946"/>
      <c r="Y51" s="1947"/>
      <c r="Z51" s="1948"/>
      <c r="AA51" s="1948"/>
      <c r="AB51" s="1949"/>
      <c r="AC51" s="1948"/>
      <c r="AD51" s="1950"/>
      <c r="AE51" s="1938"/>
      <c r="AF51" s="1939"/>
      <c r="AG51" s="1939"/>
      <c r="AH51" s="798"/>
      <c r="AI51" s="798"/>
      <c r="AJ51" s="798"/>
      <c r="AK51" s="798"/>
      <c r="AL51" s="798"/>
      <c r="AM51" s="798"/>
      <c r="AN51" s="798"/>
      <c r="AO51" s="1939" t="s">
        <v>728</v>
      </c>
      <c r="AP51" s="1939"/>
      <c r="AQ51" s="1939"/>
      <c r="AR51" s="1939"/>
      <c r="AS51" s="1939"/>
      <c r="AT51" s="1939"/>
      <c r="AU51" s="798"/>
      <c r="AV51" s="798"/>
      <c r="AW51" s="798"/>
      <c r="AX51" s="798"/>
      <c r="AY51" s="798"/>
      <c r="AZ51" s="798"/>
      <c r="BA51" s="798"/>
      <c r="BB51" s="1939" t="s">
        <v>728</v>
      </c>
      <c r="BC51" s="1939"/>
      <c r="BD51" s="1939"/>
      <c r="BF51" s="312">
        <v>49</v>
      </c>
      <c r="BG51" s="1941" t="str">
        <f>IF(BJ53&gt;0,"■","□")</f>
        <v>□</v>
      </c>
      <c r="BH51" s="552" t="str">
        <f t="shared" si="1"/>
        <v>□</v>
      </c>
      <c r="BI51" s="312">
        <f t="shared" si="2"/>
        <v>0</v>
      </c>
      <c r="BJ51" s="312"/>
      <c r="BK51" s="312">
        <f t="shared" si="3"/>
        <v>0</v>
      </c>
      <c r="BL51" s="312">
        <f t="shared" si="4"/>
        <v>0</v>
      </c>
      <c r="BM51" s="312">
        <f t="shared" si="5"/>
        <v>0</v>
      </c>
      <c r="BN51" s="549"/>
      <c r="BO51" s="137">
        <f t="shared" si="6"/>
        <v>0</v>
      </c>
      <c r="BP51" s="137">
        <f t="shared" si="7"/>
        <v>0</v>
      </c>
      <c r="BQ51" s="137">
        <f t="shared" si="8"/>
        <v>0</v>
      </c>
      <c r="BR51" s="137">
        <f t="shared" si="9"/>
        <v>0</v>
      </c>
      <c r="BS51">
        <f t="shared" si="10"/>
        <v>0</v>
      </c>
      <c r="BU51" s="556">
        <f t="shared" si="11"/>
        <v>0</v>
      </c>
    </row>
    <row r="52" spans="1:73" ht="24" customHeight="1" x14ac:dyDescent="0.3">
      <c r="A52" s="1988"/>
      <c r="B52" s="526"/>
      <c r="C52" s="916"/>
      <c r="D52" s="908"/>
      <c r="E52" s="908"/>
      <c r="F52" s="2001"/>
      <c r="G52" s="536" t="str">
        <f t="shared" si="0"/>
        <v>□</v>
      </c>
      <c r="H52" s="1944">
        <v>8806</v>
      </c>
      <c r="I52" s="1944"/>
      <c r="J52" s="1945" t="s">
        <v>1168</v>
      </c>
      <c r="K52" s="1945"/>
      <c r="L52" s="1945"/>
      <c r="M52" s="1945"/>
      <c r="N52" s="1945"/>
      <c r="O52" s="1945"/>
      <c r="P52" s="1945"/>
      <c r="Q52" s="1945"/>
      <c r="R52" s="1945"/>
      <c r="S52" s="1945"/>
      <c r="T52" s="1945"/>
      <c r="U52" s="1945"/>
      <c r="V52" s="1945"/>
      <c r="W52" s="1945"/>
      <c r="X52" s="1946"/>
      <c r="Y52" s="1947"/>
      <c r="Z52" s="1948"/>
      <c r="AA52" s="1948"/>
      <c r="AB52" s="1949"/>
      <c r="AC52" s="1948"/>
      <c r="AD52" s="1950"/>
      <c r="AE52" s="1938"/>
      <c r="AF52" s="1939"/>
      <c r="AG52" s="1939"/>
      <c r="AH52" s="798"/>
      <c r="AI52" s="798"/>
      <c r="AJ52" s="798"/>
      <c r="AK52" s="798"/>
      <c r="AL52" s="798"/>
      <c r="AM52" s="798"/>
      <c r="AN52" s="798"/>
      <c r="AO52" s="1939" t="s">
        <v>728</v>
      </c>
      <c r="AP52" s="1939"/>
      <c r="AQ52" s="1939"/>
      <c r="AR52" s="1939"/>
      <c r="AS52" s="1939"/>
      <c r="AT52" s="1939"/>
      <c r="AU52" s="798"/>
      <c r="AV52" s="798"/>
      <c r="AW52" s="798"/>
      <c r="AX52" s="798"/>
      <c r="AY52" s="798"/>
      <c r="AZ52" s="798"/>
      <c r="BA52" s="798"/>
      <c r="BB52" s="1939" t="s">
        <v>728</v>
      </c>
      <c r="BC52" s="1939"/>
      <c r="BD52" s="1939"/>
      <c r="BF52" s="312">
        <v>50</v>
      </c>
      <c r="BG52" s="1941"/>
      <c r="BH52" s="552" t="str">
        <f t="shared" si="1"/>
        <v>□</v>
      </c>
      <c r="BI52" s="312">
        <f t="shared" si="2"/>
        <v>0</v>
      </c>
      <c r="BJ52" s="312"/>
      <c r="BK52" s="312">
        <f t="shared" si="3"/>
        <v>0</v>
      </c>
      <c r="BL52" s="312">
        <f t="shared" si="4"/>
        <v>0</v>
      </c>
      <c r="BM52" s="312">
        <f t="shared" si="5"/>
        <v>0</v>
      </c>
      <c r="BN52" s="549"/>
      <c r="BO52" s="137">
        <f t="shared" si="6"/>
        <v>0</v>
      </c>
      <c r="BP52" s="137">
        <f t="shared" si="7"/>
        <v>0</v>
      </c>
      <c r="BQ52" s="137">
        <f t="shared" si="8"/>
        <v>0</v>
      </c>
      <c r="BR52" s="137">
        <f t="shared" si="9"/>
        <v>0</v>
      </c>
      <c r="BS52">
        <f t="shared" si="10"/>
        <v>0</v>
      </c>
      <c r="BU52" s="556">
        <f t="shared" si="11"/>
        <v>0</v>
      </c>
    </row>
    <row r="53" spans="1:73" ht="24" customHeight="1" x14ac:dyDescent="0.3">
      <c r="A53" s="1989"/>
      <c r="B53" s="527"/>
      <c r="C53" s="2002"/>
      <c r="D53" s="2003"/>
      <c r="E53" s="2003"/>
      <c r="F53" s="1423"/>
      <c r="G53" s="536" t="str">
        <f t="shared" si="0"/>
        <v>□</v>
      </c>
      <c r="H53" s="1944">
        <v>8807</v>
      </c>
      <c r="I53" s="1944"/>
      <c r="J53" s="1945" t="s">
        <v>474</v>
      </c>
      <c r="K53" s="1945"/>
      <c r="L53" s="1945"/>
      <c r="M53" s="1945"/>
      <c r="N53" s="1945"/>
      <c r="O53" s="1945"/>
      <c r="P53" s="1945"/>
      <c r="Q53" s="1945"/>
      <c r="R53" s="1945"/>
      <c r="S53" s="1945"/>
      <c r="T53" s="1945"/>
      <c r="U53" s="1945"/>
      <c r="V53" s="1945"/>
      <c r="W53" s="1945"/>
      <c r="X53" s="1946"/>
      <c r="Y53" s="1947"/>
      <c r="Z53" s="1948"/>
      <c r="AA53" s="1948"/>
      <c r="AB53" s="1949"/>
      <c r="AC53" s="1948"/>
      <c r="AD53" s="1950"/>
      <c r="AE53" s="1938"/>
      <c r="AF53" s="1939"/>
      <c r="AG53" s="1939"/>
      <c r="AH53" s="798"/>
      <c r="AI53" s="798"/>
      <c r="AJ53" s="798"/>
      <c r="AK53" s="798"/>
      <c r="AL53" s="798"/>
      <c r="AM53" s="798"/>
      <c r="AN53" s="798"/>
      <c r="AO53" s="1939" t="s">
        <v>728</v>
      </c>
      <c r="AP53" s="1939"/>
      <c r="AQ53" s="1939"/>
      <c r="AR53" s="1939"/>
      <c r="AS53" s="1939"/>
      <c r="AT53" s="1939"/>
      <c r="AU53" s="798"/>
      <c r="AV53" s="798"/>
      <c r="AW53" s="798"/>
      <c r="AX53" s="798"/>
      <c r="AY53" s="798"/>
      <c r="AZ53" s="798"/>
      <c r="BA53" s="798"/>
      <c r="BB53" s="1939" t="s">
        <v>728</v>
      </c>
      <c r="BC53" s="1939"/>
      <c r="BD53" s="1939"/>
      <c r="BF53" s="312">
        <v>51</v>
      </c>
      <c r="BG53" s="1941"/>
      <c r="BH53" s="552" t="str">
        <f t="shared" si="1"/>
        <v>□</v>
      </c>
      <c r="BI53" s="312">
        <f t="shared" si="2"/>
        <v>0</v>
      </c>
      <c r="BJ53" s="312">
        <f>SUM(BI51:BI53)</f>
        <v>0</v>
      </c>
      <c r="BK53" s="312">
        <f t="shared" si="3"/>
        <v>0</v>
      </c>
      <c r="BL53" s="312">
        <f t="shared" si="4"/>
        <v>0</v>
      </c>
      <c r="BM53" s="312">
        <f t="shared" si="5"/>
        <v>0</v>
      </c>
      <c r="BN53" s="549"/>
      <c r="BO53" s="137">
        <f t="shared" si="6"/>
        <v>0</v>
      </c>
      <c r="BP53" s="137">
        <f t="shared" si="7"/>
        <v>0</v>
      </c>
      <c r="BQ53" s="137">
        <f t="shared" si="8"/>
        <v>0</v>
      </c>
      <c r="BR53" s="137">
        <f t="shared" si="9"/>
        <v>0</v>
      </c>
      <c r="BS53">
        <f t="shared" si="10"/>
        <v>0</v>
      </c>
      <c r="BU53" s="556">
        <f t="shared" si="11"/>
        <v>0</v>
      </c>
    </row>
    <row r="54" spans="1:73" ht="24" customHeight="1" x14ac:dyDescent="0.3">
      <c r="A54" s="611" t="str">
        <f>BG54</f>
        <v>□</v>
      </c>
      <c r="B54" s="525" t="s">
        <v>239</v>
      </c>
      <c r="C54" s="1959" t="s">
        <v>1148</v>
      </c>
      <c r="D54" s="1960"/>
      <c r="E54" s="1960"/>
      <c r="F54" s="1961"/>
      <c r="G54" s="536" t="str">
        <f t="shared" si="0"/>
        <v>□</v>
      </c>
      <c r="H54" s="1944" t="s">
        <v>1151</v>
      </c>
      <c r="I54" s="1944"/>
      <c r="J54" s="1945" t="s">
        <v>51</v>
      </c>
      <c r="K54" s="1945"/>
      <c r="L54" s="1945"/>
      <c r="M54" s="1945"/>
      <c r="N54" s="1945"/>
      <c r="O54" s="1945"/>
      <c r="P54" s="1945"/>
      <c r="Q54" s="1945"/>
      <c r="R54" s="1945"/>
      <c r="S54" s="1945"/>
      <c r="T54" s="1945"/>
      <c r="U54" s="1945"/>
      <c r="V54" s="1945"/>
      <c r="W54" s="1945"/>
      <c r="X54" s="1946"/>
      <c r="Y54" s="1947"/>
      <c r="Z54" s="1948"/>
      <c r="AA54" s="1948"/>
      <c r="AB54" s="1949"/>
      <c r="AC54" s="1948"/>
      <c r="AD54" s="1950"/>
      <c r="AE54" s="1938"/>
      <c r="AF54" s="1939"/>
      <c r="AG54" s="1939"/>
      <c r="AH54" s="798"/>
      <c r="AI54" s="798"/>
      <c r="AJ54" s="798"/>
      <c r="AK54" s="798"/>
      <c r="AL54" s="798"/>
      <c r="AM54" s="798"/>
      <c r="AN54" s="798"/>
      <c r="AO54" s="1939" t="s">
        <v>728</v>
      </c>
      <c r="AP54" s="1939"/>
      <c r="AQ54" s="1939"/>
      <c r="AR54" s="1939"/>
      <c r="AS54" s="1939"/>
      <c r="AT54" s="1939"/>
      <c r="AU54" s="798"/>
      <c r="AV54" s="798"/>
      <c r="AW54" s="798"/>
      <c r="AX54" s="798"/>
      <c r="AY54" s="798"/>
      <c r="AZ54" s="798"/>
      <c r="BA54" s="798"/>
      <c r="BB54" s="1939" t="s">
        <v>728</v>
      </c>
      <c r="BC54" s="1939"/>
      <c r="BD54" s="1939"/>
      <c r="BF54" s="312">
        <v>52</v>
      </c>
      <c r="BG54" s="1941" t="str">
        <f>IF(BJ55&gt;0,"■","□")</f>
        <v>□</v>
      </c>
      <c r="BH54" s="552" t="str">
        <f t="shared" si="1"/>
        <v>□</v>
      </c>
      <c r="BI54" s="312">
        <f t="shared" si="2"/>
        <v>0</v>
      </c>
      <c r="BJ54" s="312"/>
      <c r="BK54" s="312">
        <f t="shared" si="3"/>
        <v>0</v>
      </c>
      <c r="BL54" s="312">
        <f t="shared" si="4"/>
        <v>0</v>
      </c>
      <c r="BM54" s="312">
        <f t="shared" si="5"/>
        <v>0</v>
      </c>
      <c r="BN54" s="549"/>
      <c r="BO54" s="137">
        <f t="shared" si="6"/>
        <v>0</v>
      </c>
      <c r="BP54" s="137">
        <f t="shared" si="7"/>
        <v>0</v>
      </c>
      <c r="BQ54" s="137">
        <f t="shared" si="8"/>
        <v>0</v>
      </c>
      <c r="BR54" s="137">
        <f t="shared" si="9"/>
        <v>0</v>
      </c>
      <c r="BS54">
        <f t="shared" si="10"/>
        <v>0</v>
      </c>
      <c r="BU54" s="556">
        <f t="shared" si="11"/>
        <v>0</v>
      </c>
    </row>
    <row r="55" spans="1:73" ht="24" customHeight="1" x14ac:dyDescent="0.3">
      <c r="A55" s="515"/>
      <c r="B55" s="527"/>
      <c r="C55" s="615"/>
      <c r="D55" s="616"/>
      <c r="E55" s="616"/>
      <c r="F55" s="534"/>
      <c r="G55" s="536" t="str">
        <f t="shared" si="0"/>
        <v>□</v>
      </c>
      <c r="H55" s="1944">
        <v>9014.7999999999993</v>
      </c>
      <c r="I55" s="1944"/>
      <c r="J55" s="1945" t="s">
        <v>181</v>
      </c>
      <c r="K55" s="1945"/>
      <c r="L55" s="1945"/>
      <c r="M55" s="1945"/>
      <c r="N55" s="1945"/>
      <c r="O55" s="1945"/>
      <c r="P55" s="1945"/>
      <c r="Q55" s="1945"/>
      <c r="R55" s="1945"/>
      <c r="S55" s="1945"/>
      <c r="T55" s="1945"/>
      <c r="U55" s="1945"/>
      <c r="V55" s="1945"/>
      <c r="W55" s="1945"/>
      <c r="X55" s="1946"/>
      <c r="Y55" s="1947"/>
      <c r="Z55" s="1948"/>
      <c r="AA55" s="1948"/>
      <c r="AB55" s="1949"/>
      <c r="AC55" s="1948"/>
      <c r="AD55" s="1950"/>
      <c r="AE55" s="1938"/>
      <c r="AF55" s="1939"/>
      <c r="AG55" s="1939"/>
      <c r="AH55" s="798"/>
      <c r="AI55" s="798"/>
      <c r="AJ55" s="798"/>
      <c r="AK55" s="798"/>
      <c r="AL55" s="798"/>
      <c r="AM55" s="798"/>
      <c r="AN55" s="798"/>
      <c r="AO55" s="1939" t="s">
        <v>728</v>
      </c>
      <c r="AP55" s="1939"/>
      <c r="AQ55" s="1939"/>
      <c r="AR55" s="1939"/>
      <c r="AS55" s="1939"/>
      <c r="AT55" s="1939"/>
      <c r="AU55" s="798"/>
      <c r="AV55" s="798"/>
      <c r="AW55" s="798"/>
      <c r="AX55" s="798"/>
      <c r="AY55" s="798"/>
      <c r="AZ55" s="798"/>
      <c r="BA55" s="798"/>
      <c r="BB55" s="1939" t="s">
        <v>728</v>
      </c>
      <c r="BC55" s="1939"/>
      <c r="BD55" s="1939"/>
      <c r="BF55" s="312">
        <v>53</v>
      </c>
      <c r="BG55" s="1941"/>
      <c r="BH55" s="552" t="str">
        <f t="shared" si="1"/>
        <v>□</v>
      </c>
      <c r="BI55" s="312">
        <f t="shared" si="2"/>
        <v>0</v>
      </c>
      <c r="BJ55" s="312">
        <f>SUM(BI54:BI55)</f>
        <v>0</v>
      </c>
      <c r="BK55" s="312">
        <f t="shared" si="3"/>
        <v>0</v>
      </c>
      <c r="BL55" s="312">
        <f t="shared" si="4"/>
        <v>0</v>
      </c>
      <c r="BM55" s="312">
        <f t="shared" si="5"/>
        <v>0</v>
      </c>
      <c r="BN55" s="549"/>
      <c r="BO55" s="137">
        <f t="shared" si="6"/>
        <v>0</v>
      </c>
      <c r="BP55" s="137">
        <f t="shared" si="7"/>
        <v>0</v>
      </c>
      <c r="BQ55" s="137">
        <f t="shared" si="8"/>
        <v>0</v>
      </c>
      <c r="BR55" s="137">
        <f t="shared" si="9"/>
        <v>0</v>
      </c>
      <c r="BS55">
        <f t="shared" si="10"/>
        <v>0</v>
      </c>
      <c r="BU55" s="556">
        <f t="shared" si="11"/>
        <v>0</v>
      </c>
    </row>
    <row r="56" spans="1:73" ht="40.15" customHeight="1" x14ac:dyDescent="0.3">
      <c r="A56" s="611" t="str">
        <f>BG56</f>
        <v>□</v>
      </c>
      <c r="B56" s="525" t="s">
        <v>1085</v>
      </c>
      <c r="C56" s="1962" t="s">
        <v>997</v>
      </c>
      <c r="D56" s="1962"/>
      <c r="E56" s="1962"/>
      <c r="F56" s="1963"/>
      <c r="G56" s="536" t="str">
        <f t="shared" si="0"/>
        <v>□</v>
      </c>
      <c r="H56" s="1944">
        <v>9027.5</v>
      </c>
      <c r="I56" s="1944"/>
      <c r="J56" s="1945" t="s">
        <v>1074</v>
      </c>
      <c r="K56" s="1945"/>
      <c r="L56" s="1945"/>
      <c r="M56" s="1945"/>
      <c r="N56" s="1945"/>
      <c r="O56" s="1945"/>
      <c r="P56" s="1945"/>
      <c r="Q56" s="1945"/>
      <c r="R56" s="1945"/>
      <c r="S56" s="1945"/>
      <c r="T56" s="1945"/>
      <c r="U56" s="1945"/>
      <c r="V56" s="1945"/>
      <c r="W56" s="1945"/>
      <c r="X56" s="1946"/>
      <c r="Y56" s="1947"/>
      <c r="Z56" s="1948"/>
      <c r="AA56" s="1948"/>
      <c r="AB56" s="1949"/>
      <c r="AC56" s="1948"/>
      <c r="AD56" s="1950"/>
      <c r="AE56" s="1938"/>
      <c r="AF56" s="1939"/>
      <c r="AG56" s="1939"/>
      <c r="AH56" s="798"/>
      <c r="AI56" s="798"/>
      <c r="AJ56" s="798"/>
      <c r="AK56" s="798"/>
      <c r="AL56" s="798"/>
      <c r="AM56" s="798"/>
      <c r="AN56" s="798"/>
      <c r="AO56" s="1939" t="s">
        <v>728</v>
      </c>
      <c r="AP56" s="1939"/>
      <c r="AQ56" s="1939"/>
      <c r="AR56" s="1939"/>
      <c r="AS56" s="1939"/>
      <c r="AT56" s="1939"/>
      <c r="AU56" s="798"/>
      <c r="AV56" s="798"/>
      <c r="AW56" s="798"/>
      <c r="AX56" s="798"/>
      <c r="AY56" s="798"/>
      <c r="AZ56" s="798"/>
      <c r="BA56" s="798"/>
      <c r="BB56" s="1939" t="s">
        <v>728</v>
      </c>
      <c r="BC56" s="1939"/>
      <c r="BD56" s="1939"/>
      <c r="BF56" s="312">
        <v>54</v>
      </c>
      <c r="BG56" s="1941" t="str">
        <f>IF(BJ59&gt;0,"■","□")</f>
        <v>□</v>
      </c>
      <c r="BH56" s="552" t="str">
        <f t="shared" si="1"/>
        <v>□</v>
      </c>
      <c r="BI56" s="312">
        <f t="shared" si="2"/>
        <v>0</v>
      </c>
      <c r="BJ56" s="312"/>
      <c r="BK56" s="312">
        <f t="shared" si="3"/>
        <v>0</v>
      </c>
      <c r="BL56" s="312">
        <f t="shared" si="4"/>
        <v>0</v>
      </c>
      <c r="BM56" s="312">
        <f t="shared" si="5"/>
        <v>0</v>
      </c>
      <c r="BN56" s="549"/>
      <c r="BO56" s="137">
        <f t="shared" si="6"/>
        <v>0</v>
      </c>
      <c r="BP56" s="137">
        <f t="shared" si="7"/>
        <v>0</v>
      </c>
      <c r="BQ56" s="137">
        <f t="shared" si="8"/>
        <v>0</v>
      </c>
      <c r="BR56" s="137">
        <f t="shared" si="9"/>
        <v>0</v>
      </c>
      <c r="BS56">
        <f t="shared" si="10"/>
        <v>0</v>
      </c>
      <c r="BU56" s="556">
        <f t="shared" si="11"/>
        <v>0</v>
      </c>
    </row>
    <row r="57" spans="1:73" ht="24" customHeight="1" x14ac:dyDescent="0.3">
      <c r="A57" s="1988"/>
      <c r="B57" s="526"/>
      <c r="C57" s="509"/>
      <c r="D57" s="617"/>
      <c r="E57" s="617"/>
      <c r="F57" s="618"/>
      <c r="G57" s="536" t="str">
        <f t="shared" si="0"/>
        <v>□</v>
      </c>
      <c r="H57" s="1944">
        <v>9030.2000000000007</v>
      </c>
      <c r="I57" s="1944"/>
      <c r="J57" s="1945" t="s">
        <v>1170</v>
      </c>
      <c r="K57" s="1945"/>
      <c r="L57" s="1945"/>
      <c r="M57" s="1945"/>
      <c r="N57" s="1945"/>
      <c r="O57" s="1945"/>
      <c r="P57" s="1945"/>
      <c r="Q57" s="1945"/>
      <c r="R57" s="1945"/>
      <c r="S57" s="1945"/>
      <c r="T57" s="1945"/>
      <c r="U57" s="1945"/>
      <c r="V57" s="1945"/>
      <c r="W57" s="1945"/>
      <c r="X57" s="1946"/>
      <c r="Y57" s="1947"/>
      <c r="Z57" s="1948"/>
      <c r="AA57" s="1948"/>
      <c r="AB57" s="1949"/>
      <c r="AC57" s="1948"/>
      <c r="AD57" s="1950"/>
      <c r="AE57" s="1938"/>
      <c r="AF57" s="1939"/>
      <c r="AG57" s="1939"/>
      <c r="AH57" s="798"/>
      <c r="AI57" s="798"/>
      <c r="AJ57" s="798"/>
      <c r="AK57" s="798"/>
      <c r="AL57" s="798"/>
      <c r="AM57" s="798"/>
      <c r="AN57" s="798"/>
      <c r="AO57" s="1939" t="s">
        <v>728</v>
      </c>
      <c r="AP57" s="1939"/>
      <c r="AQ57" s="1939"/>
      <c r="AR57" s="1939"/>
      <c r="AS57" s="1939"/>
      <c r="AT57" s="1939"/>
      <c r="AU57" s="798"/>
      <c r="AV57" s="798"/>
      <c r="AW57" s="798"/>
      <c r="AX57" s="798"/>
      <c r="AY57" s="798"/>
      <c r="AZ57" s="798"/>
      <c r="BA57" s="798"/>
      <c r="BB57" s="1939" t="s">
        <v>728</v>
      </c>
      <c r="BC57" s="1939"/>
      <c r="BD57" s="1939"/>
      <c r="BF57" s="312">
        <v>55</v>
      </c>
      <c r="BG57" s="1941"/>
      <c r="BH57" s="552" t="str">
        <f t="shared" si="1"/>
        <v>□</v>
      </c>
      <c r="BI57" s="312">
        <f t="shared" si="2"/>
        <v>0</v>
      </c>
      <c r="BJ57" s="312"/>
      <c r="BK57" s="312">
        <f t="shared" si="3"/>
        <v>0</v>
      </c>
      <c r="BL57" s="312">
        <f t="shared" si="4"/>
        <v>0</v>
      </c>
      <c r="BM57" s="312">
        <f t="shared" si="5"/>
        <v>0</v>
      </c>
      <c r="BN57" s="549"/>
      <c r="BO57" s="137">
        <f t="shared" si="6"/>
        <v>0</v>
      </c>
      <c r="BP57" s="137">
        <f t="shared" si="7"/>
        <v>0</v>
      </c>
      <c r="BQ57" s="137">
        <f t="shared" si="8"/>
        <v>0</v>
      </c>
      <c r="BR57" s="137">
        <f t="shared" si="9"/>
        <v>0</v>
      </c>
      <c r="BS57">
        <f t="shared" si="10"/>
        <v>0</v>
      </c>
      <c r="BU57" s="556">
        <f t="shared" si="11"/>
        <v>0</v>
      </c>
    </row>
    <row r="58" spans="1:73" ht="24" customHeight="1" x14ac:dyDescent="0.3">
      <c r="A58" s="1988"/>
      <c r="B58" s="526"/>
      <c r="C58" s="509"/>
      <c r="D58" s="617"/>
      <c r="E58" s="617"/>
      <c r="F58" s="618"/>
      <c r="G58" s="536" t="str">
        <f t="shared" si="0"/>
        <v>□</v>
      </c>
      <c r="H58" s="1944">
        <v>9030.32</v>
      </c>
      <c r="I58" s="1944"/>
      <c r="J58" s="1945" t="s">
        <v>1171</v>
      </c>
      <c r="K58" s="1945"/>
      <c r="L58" s="1945"/>
      <c r="M58" s="1945"/>
      <c r="N58" s="1945"/>
      <c r="O58" s="1945"/>
      <c r="P58" s="1945"/>
      <c r="Q58" s="1945"/>
      <c r="R58" s="1945"/>
      <c r="S58" s="1945"/>
      <c r="T58" s="1945"/>
      <c r="U58" s="1945"/>
      <c r="V58" s="1945"/>
      <c r="W58" s="1945"/>
      <c r="X58" s="1946"/>
      <c r="Y58" s="1947"/>
      <c r="Z58" s="1948"/>
      <c r="AA58" s="1948"/>
      <c r="AB58" s="1949"/>
      <c r="AC58" s="1948"/>
      <c r="AD58" s="1950"/>
      <c r="AE58" s="1938"/>
      <c r="AF58" s="1939"/>
      <c r="AG58" s="1939"/>
      <c r="AH58" s="798"/>
      <c r="AI58" s="798"/>
      <c r="AJ58" s="798"/>
      <c r="AK58" s="798"/>
      <c r="AL58" s="798"/>
      <c r="AM58" s="798"/>
      <c r="AN58" s="798"/>
      <c r="AO58" s="1939" t="s">
        <v>728</v>
      </c>
      <c r="AP58" s="1939"/>
      <c r="AQ58" s="1939"/>
      <c r="AR58" s="1939"/>
      <c r="AS58" s="1939"/>
      <c r="AT58" s="1939"/>
      <c r="AU58" s="798"/>
      <c r="AV58" s="798"/>
      <c r="AW58" s="798"/>
      <c r="AX58" s="798"/>
      <c r="AY58" s="798"/>
      <c r="AZ58" s="798"/>
      <c r="BA58" s="798"/>
      <c r="BB58" s="1939" t="s">
        <v>728</v>
      </c>
      <c r="BC58" s="1939"/>
      <c r="BD58" s="1939"/>
      <c r="BF58" s="312">
        <v>56</v>
      </c>
      <c r="BG58" s="1941"/>
      <c r="BH58" s="552" t="str">
        <f t="shared" si="1"/>
        <v>□</v>
      </c>
      <c r="BI58" s="312">
        <f t="shared" si="2"/>
        <v>0</v>
      </c>
      <c r="BJ58" s="312"/>
      <c r="BK58" s="312">
        <f t="shared" si="3"/>
        <v>0</v>
      </c>
      <c r="BL58" s="312">
        <f t="shared" si="4"/>
        <v>0</v>
      </c>
      <c r="BM58" s="312">
        <f t="shared" si="5"/>
        <v>0</v>
      </c>
      <c r="BN58" s="549"/>
      <c r="BO58" s="137">
        <f t="shared" si="6"/>
        <v>0</v>
      </c>
      <c r="BP58" s="137">
        <f t="shared" si="7"/>
        <v>0</v>
      </c>
      <c r="BQ58" s="137">
        <f t="shared" si="8"/>
        <v>0</v>
      </c>
      <c r="BR58" s="137">
        <f t="shared" si="9"/>
        <v>0</v>
      </c>
      <c r="BS58">
        <f t="shared" si="10"/>
        <v>0</v>
      </c>
      <c r="BU58" s="556">
        <f t="shared" si="11"/>
        <v>0</v>
      </c>
    </row>
    <row r="59" spans="1:73" ht="24" customHeight="1" thickBot="1" x14ac:dyDescent="0.35">
      <c r="A59" s="2004"/>
      <c r="B59" s="528"/>
      <c r="C59" s="619"/>
      <c r="D59" s="620"/>
      <c r="E59" s="620"/>
      <c r="F59" s="535"/>
      <c r="G59" s="621" t="str">
        <f t="shared" si="0"/>
        <v>□</v>
      </c>
      <c r="H59" s="1993">
        <v>9030.39</v>
      </c>
      <c r="I59" s="1993"/>
      <c r="J59" s="1706" t="s">
        <v>411</v>
      </c>
      <c r="K59" s="1706"/>
      <c r="L59" s="1706"/>
      <c r="M59" s="1706"/>
      <c r="N59" s="1706"/>
      <c r="O59" s="1706"/>
      <c r="P59" s="1706"/>
      <c r="Q59" s="1706"/>
      <c r="R59" s="1706"/>
      <c r="S59" s="1706"/>
      <c r="T59" s="1706"/>
      <c r="U59" s="1706"/>
      <c r="V59" s="1706"/>
      <c r="W59" s="1706"/>
      <c r="X59" s="1994"/>
      <c r="Y59" s="1995"/>
      <c r="Z59" s="1996"/>
      <c r="AA59" s="1996"/>
      <c r="AB59" s="1997"/>
      <c r="AC59" s="1996"/>
      <c r="AD59" s="1998"/>
      <c r="AE59" s="1875"/>
      <c r="AF59" s="1846"/>
      <c r="AG59" s="1846"/>
      <c r="AH59" s="807"/>
      <c r="AI59" s="807"/>
      <c r="AJ59" s="807"/>
      <c r="AK59" s="807"/>
      <c r="AL59" s="807"/>
      <c r="AM59" s="807"/>
      <c r="AN59" s="807"/>
      <c r="AO59" s="1846" t="s">
        <v>728</v>
      </c>
      <c r="AP59" s="1846"/>
      <c r="AQ59" s="1846"/>
      <c r="AR59" s="1846"/>
      <c r="AS59" s="1846"/>
      <c r="AT59" s="1846"/>
      <c r="AU59" s="807"/>
      <c r="AV59" s="807"/>
      <c r="AW59" s="807"/>
      <c r="AX59" s="807"/>
      <c r="AY59" s="807"/>
      <c r="AZ59" s="807"/>
      <c r="BA59" s="807"/>
      <c r="BB59" s="1846" t="s">
        <v>728</v>
      </c>
      <c r="BC59" s="1846"/>
      <c r="BD59" s="1846"/>
      <c r="BF59" s="312">
        <v>57</v>
      </c>
      <c r="BG59" s="1941"/>
      <c r="BH59" s="552" t="str">
        <f t="shared" si="1"/>
        <v>□</v>
      </c>
      <c r="BI59" s="312">
        <f t="shared" si="2"/>
        <v>0</v>
      </c>
      <c r="BJ59" s="312">
        <f>SUM(BI56:BI59)</f>
        <v>0</v>
      </c>
      <c r="BK59" s="312">
        <f t="shared" si="3"/>
        <v>0</v>
      </c>
      <c r="BL59" s="312">
        <f t="shared" si="4"/>
        <v>0</v>
      </c>
      <c r="BM59" s="312">
        <f t="shared" si="5"/>
        <v>0</v>
      </c>
      <c r="BN59" s="549"/>
      <c r="BO59" s="137">
        <f t="shared" si="6"/>
        <v>0</v>
      </c>
      <c r="BP59" s="137">
        <f t="shared" si="7"/>
        <v>0</v>
      </c>
      <c r="BQ59" s="137">
        <f t="shared" si="8"/>
        <v>0</v>
      </c>
      <c r="BR59" s="137">
        <f t="shared" si="9"/>
        <v>0</v>
      </c>
      <c r="BS59">
        <f t="shared" si="10"/>
        <v>0</v>
      </c>
      <c r="BU59" s="556">
        <f t="shared" si="11"/>
        <v>0</v>
      </c>
    </row>
    <row r="60" spans="1:73" ht="40.15" customHeight="1" x14ac:dyDescent="0.4">
      <c r="A60" s="451"/>
      <c r="B60" s="1964" t="s">
        <v>212</v>
      </c>
      <c r="C60" s="1964"/>
      <c r="D60" s="1964"/>
      <c r="E60" s="1964"/>
      <c r="F60" s="1964"/>
      <c r="G60" s="1964"/>
      <c r="H60" s="1964"/>
      <c r="I60" s="1964"/>
      <c r="J60" s="1964"/>
      <c r="K60" s="1964"/>
      <c r="L60" s="1964"/>
      <c r="M60" s="1964"/>
      <c r="N60" s="1964"/>
      <c r="O60" s="1964"/>
      <c r="P60" s="1964"/>
      <c r="Q60" s="1964"/>
      <c r="R60" s="1964"/>
      <c r="S60" s="1964"/>
      <c r="T60" s="1964"/>
      <c r="U60" s="1964"/>
      <c r="V60" s="1964"/>
      <c r="W60" s="1964"/>
      <c r="X60" s="1964"/>
      <c r="Y60" s="1964"/>
      <c r="Z60" s="1964"/>
      <c r="AA60" s="1964"/>
      <c r="AB60" s="1964"/>
      <c r="AC60" s="1964"/>
      <c r="AD60" s="1964"/>
      <c r="AE60" s="1964"/>
      <c r="AF60" s="1964"/>
      <c r="AG60" s="1964"/>
      <c r="AH60" s="1964"/>
      <c r="AI60" s="1964"/>
      <c r="AJ60" s="1964"/>
      <c r="AK60" s="1964"/>
      <c r="AL60" s="1964"/>
      <c r="AM60" s="1964"/>
      <c r="AN60" s="1964"/>
      <c r="AO60" s="1964"/>
      <c r="AP60" s="1964"/>
      <c r="AQ60" s="1964"/>
      <c r="AR60" s="1964"/>
      <c r="AS60" s="1964"/>
      <c r="AT60" s="1964"/>
      <c r="AU60" s="1964"/>
      <c r="AV60" s="1964"/>
      <c r="AW60" s="1964"/>
      <c r="AX60" s="1964"/>
      <c r="AY60" s="1964"/>
      <c r="AZ60" s="1964"/>
      <c r="BA60" s="1964"/>
      <c r="BB60" s="1964"/>
      <c r="BC60" s="1964"/>
      <c r="BD60" s="1964"/>
      <c r="BF60" s="312">
        <v>58</v>
      </c>
      <c r="BG60" s="312"/>
      <c r="BH60" s="312"/>
      <c r="BI60" s="312">
        <f>SUM(BI38:BI59)</f>
        <v>0</v>
      </c>
      <c r="BJ60" s="312"/>
      <c r="BK60" s="312">
        <f>SUM(BK38:BK59)</f>
        <v>0</v>
      </c>
      <c r="BL60" s="312">
        <f>SUM(BL38:BL59)</f>
        <v>0</v>
      </c>
      <c r="BM60" s="312">
        <f t="shared" si="5"/>
        <v>0</v>
      </c>
      <c r="BN60" s="549"/>
      <c r="BO60" s="137">
        <f>SUM(BO38:BO59)</f>
        <v>0</v>
      </c>
      <c r="BP60" s="137">
        <f>SUM(BP38:BP59)</f>
        <v>0</v>
      </c>
      <c r="BQ60" s="137">
        <f>SUM(BQ38:BQ59)</f>
        <v>0</v>
      </c>
      <c r="BR60" s="137">
        <f>SUM(BR38:BR59)</f>
        <v>0</v>
      </c>
      <c r="BU60" s="556"/>
    </row>
    <row r="61" spans="1:73" ht="24" customHeight="1" x14ac:dyDescent="0.3">
      <c r="A61" s="998"/>
      <c r="B61" s="998"/>
      <c r="C61" s="998"/>
      <c r="D61" s="998"/>
      <c r="E61" s="998"/>
      <c r="F61" s="998"/>
      <c r="G61" s="998"/>
      <c r="H61" s="998"/>
      <c r="I61" s="998"/>
      <c r="J61" s="998"/>
      <c r="K61" s="998"/>
      <c r="L61" s="998"/>
      <c r="M61" s="998"/>
      <c r="N61" s="998"/>
      <c r="O61" s="998"/>
      <c r="P61" s="998"/>
      <c r="Q61" s="998"/>
      <c r="R61" s="998"/>
      <c r="S61" s="998"/>
      <c r="T61" s="998"/>
      <c r="U61" s="998"/>
      <c r="V61" s="998"/>
      <c r="W61" s="998"/>
      <c r="X61" s="998"/>
      <c r="Y61" s="998"/>
      <c r="Z61" s="998"/>
      <c r="AA61" s="998"/>
      <c r="AB61" s="998"/>
      <c r="AC61" s="998"/>
      <c r="AD61" s="998"/>
      <c r="AE61" s="998"/>
      <c r="AF61" s="998"/>
      <c r="AG61" s="998"/>
      <c r="AH61" s="998"/>
      <c r="AI61" s="998"/>
      <c r="AJ61" s="998"/>
      <c r="AK61" s="998"/>
      <c r="AL61" s="998"/>
      <c r="AM61" s="998"/>
      <c r="AN61" s="998"/>
      <c r="AO61" s="998"/>
      <c r="AP61" s="998"/>
      <c r="AQ61" s="998"/>
      <c r="AR61" s="998"/>
      <c r="AS61" s="998"/>
      <c r="AT61" s="998"/>
      <c r="AU61" s="998"/>
      <c r="AV61" s="998"/>
      <c r="AW61" s="998"/>
      <c r="AX61" s="998"/>
      <c r="AY61" s="998"/>
      <c r="AZ61" s="998"/>
      <c r="BA61" s="998"/>
      <c r="BB61" s="998"/>
      <c r="BC61" s="998"/>
      <c r="BD61" s="998"/>
      <c r="BF61" s="312">
        <v>59</v>
      </c>
      <c r="BG61" s="312"/>
      <c r="BH61" s="312"/>
      <c r="BI61" s="312"/>
      <c r="BJ61" s="312"/>
      <c r="BK61" s="312" t="str">
        <f>IF(AD61="","",IF(AD61="有り",1,0))</f>
        <v/>
      </c>
      <c r="BL61" s="312"/>
      <c r="BM61" s="312"/>
      <c r="BN61" s="549"/>
      <c r="BO61" s="137" t="str">
        <f>IF(AD60="","",IF(AD60="有り",1,0))</f>
        <v/>
      </c>
      <c r="BP61" s="137"/>
      <c r="BQ61" s="137"/>
      <c r="BR61" s="137"/>
      <c r="BU61" s="556"/>
    </row>
    <row r="62" spans="1:73" x14ac:dyDescent="0.3">
      <c r="BF62" s="312"/>
      <c r="BG62" s="312"/>
      <c r="BH62" s="312"/>
      <c r="BI62" s="312"/>
      <c r="BJ62" s="312"/>
      <c r="BK62" s="312"/>
      <c r="BL62" s="312"/>
      <c r="BM62" s="312"/>
      <c r="BN62" s="549"/>
      <c r="BU62" s="556"/>
    </row>
    <row r="63" spans="1:73" x14ac:dyDescent="0.3">
      <c r="BF63" s="549"/>
      <c r="BG63" t="str">
        <f>IF(AD62="","",IF(AD62="有り",1,0))</f>
        <v/>
      </c>
      <c r="BN63" s="556"/>
    </row>
    <row r="64" spans="1:73" x14ac:dyDescent="0.3">
      <c r="BF64" s="549"/>
      <c r="BG64" t="str">
        <f>IF(AD63="","",IF(AD63="有り",1,0))</f>
        <v/>
      </c>
      <c r="BN64" s="556"/>
    </row>
    <row r="65" spans="58:66" x14ac:dyDescent="0.3">
      <c r="BF65" s="549"/>
      <c r="BG65" t="str">
        <f>IF(AD64="","",IF(AD64="有り",1,0))</f>
        <v/>
      </c>
      <c r="BN65" s="556"/>
    </row>
    <row r="66" spans="58:66" x14ac:dyDescent="0.3">
      <c r="BF66" s="549"/>
      <c r="BN66" s="556"/>
    </row>
    <row r="67" spans="58:66" x14ac:dyDescent="0.3">
      <c r="BF67" s="550"/>
      <c r="BG67" s="553"/>
      <c r="BH67" s="553"/>
      <c r="BI67" s="553"/>
      <c r="BJ67" s="553"/>
      <c r="BK67" s="553"/>
      <c r="BL67" s="553"/>
      <c r="BM67" s="553"/>
      <c r="BN67" s="557"/>
    </row>
  </sheetData>
  <mergeCells count="325">
    <mergeCell ref="BG44:BG46"/>
    <mergeCell ref="A45:A46"/>
    <mergeCell ref="BG47:BG50"/>
    <mergeCell ref="A48:A50"/>
    <mergeCell ref="C51:F53"/>
    <mergeCell ref="BG51:BG53"/>
    <mergeCell ref="A52:A53"/>
    <mergeCell ref="BG54:BG55"/>
    <mergeCell ref="BG56:BG59"/>
    <mergeCell ref="A57:A59"/>
    <mergeCell ref="BB59:BD59"/>
    <mergeCell ref="AU59:BA59"/>
    <mergeCell ref="BB57:BD57"/>
    <mergeCell ref="H58:I58"/>
    <mergeCell ref="J58:X58"/>
    <mergeCell ref="Y58:AA58"/>
    <mergeCell ref="AB58:AD58"/>
    <mergeCell ref="AE58:AG58"/>
    <mergeCell ref="AH58:AN58"/>
    <mergeCell ref="AO58:AQ58"/>
    <mergeCell ref="AR58:AT58"/>
    <mergeCell ref="AU58:BA58"/>
    <mergeCell ref="BB58:BD58"/>
    <mergeCell ref="H57:I57"/>
    <mergeCell ref="B60:BD60"/>
    <mergeCell ref="A61:BD61"/>
    <mergeCell ref="H1:AI2"/>
    <mergeCell ref="AK1:AW2"/>
    <mergeCell ref="A19:A20"/>
    <mergeCell ref="A23:A24"/>
    <mergeCell ref="AG28:AG29"/>
    <mergeCell ref="AH28:AU29"/>
    <mergeCell ref="A34:X35"/>
    <mergeCell ref="A36:F37"/>
    <mergeCell ref="G36:I37"/>
    <mergeCell ref="J36:X37"/>
    <mergeCell ref="Y36:AA37"/>
    <mergeCell ref="AB36:AD37"/>
    <mergeCell ref="A39:A43"/>
    <mergeCell ref="C44:F46"/>
    <mergeCell ref="H59:I59"/>
    <mergeCell ref="J59:X59"/>
    <mergeCell ref="Y59:AA59"/>
    <mergeCell ref="AB59:AD59"/>
    <mergeCell ref="AE59:AG59"/>
    <mergeCell ref="AH59:AN59"/>
    <mergeCell ref="AO59:AQ59"/>
    <mergeCell ref="AR59:AT59"/>
    <mergeCell ref="J57:X57"/>
    <mergeCell ref="Y57:AA57"/>
    <mergeCell ref="AB57:AD57"/>
    <mergeCell ref="AE57:AG57"/>
    <mergeCell ref="AH57:AN57"/>
    <mergeCell ref="AO57:AQ57"/>
    <mergeCell ref="AR57:AT57"/>
    <mergeCell ref="AU57:BA57"/>
    <mergeCell ref="BB55:BD55"/>
    <mergeCell ref="AU56:BA56"/>
    <mergeCell ref="BB56:BD56"/>
    <mergeCell ref="C56:F56"/>
    <mergeCell ref="H56:I56"/>
    <mergeCell ref="J56:X56"/>
    <mergeCell ref="Y56:AA56"/>
    <mergeCell ref="AB56:AD56"/>
    <mergeCell ref="AE56:AG56"/>
    <mergeCell ref="AH56:AN56"/>
    <mergeCell ref="AO56:AQ56"/>
    <mergeCell ref="AR56:AT56"/>
    <mergeCell ref="H55:I55"/>
    <mergeCell ref="J55:X55"/>
    <mergeCell ref="Y55:AA55"/>
    <mergeCell ref="AB55:AD55"/>
    <mergeCell ref="AE55:AG55"/>
    <mergeCell ref="AH55:AN55"/>
    <mergeCell ref="AO55:AQ55"/>
    <mergeCell ref="AR55:AT55"/>
    <mergeCell ref="AU55:BA55"/>
    <mergeCell ref="BB53:BD53"/>
    <mergeCell ref="C54:F54"/>
    <mergeCell ref="H54:I54"/>
    <mergeCell ref="J54:X54"/>
    <mergeCell ref="Y54:AA54"/>
    <mergeCell ref="AB54:AD54"/>
    <mergeCell ref="AE54:AG54"/>
    <mergeCell ref="AH54:AN54"/>
    <mergeCell ref="AO54:AQ54"/>
    <mergeCell ref="AR54:AT54"/>
    <mergeCell ref="AU54:BA54"/>
    <mergeCell ref="BB54:BD54"/>
    <mergeCell ref="H53:I53"/>
    <mergeCell ref="J53:X53"/>
    <mergeCell ref="Y53:AA53"/>
    <mergeCell ref="AB53:AD53"/>
    <mergeCell ref="AE53:AG53"/>
    <mergeCell ref="AH53:AN53"/>
    <mergeCell ref="AO53:AQ53"/>
    <mergeCell ref="AR53:AT53"/>
    <mergeCell ref="AU53:BA53"/>
    <mergeCell ref="BB51:BD51"/>
    <mergeCell ref="H52:I52"/>
    <mergeCell ref="J52:X52"/>
    <mergeCell ref="Y52:AA52"/>
    <mergeCell ref="AB52:AD52"/>
    <mergeCell ref="AE52:AG52"/>
    <mergeCell ref="AH52:AN52"/>
    <mergeCell ref="AO52:AQ52"/>
    <mergeCell ref="AR52:AT52"/>
    <mergeCell ref="AU52:BA52"/>
    <mergeCell ref="BB52:BD52"/>
    <mergeCell ref="H51:I51"/>
    <mergeCell ref="J51:X51"/>
    <mergeCell ref="Y51:AA51"/>
    <mergeCell ref="AB51:AD51"/>
    <mergeCell ref="AE51:AG51"/>
    <mergeCell ref="AH51:AN51"/>
    <mergeCell ref="AO51:AQ51"/>
    <mergeCell ref="AR51:AT51"/>
    <mergeCell ref="AU51:BA51"/>
    <mergeCell ref="AU49:BA49"/>
    <mergeCell ref="BB49:BD49"/>
    <mergeCell ref="C50:F50"/>
    <mergeCell ref="H50:I50"/>
    <mergeCell ref="J50:X50"/>
    <mergeCell ref="Y50:AA50"/>
    <mergeCell ref="AB50:AD50"/>
    <mergeCell ref="AE50:AG50"/>
    <mergeCell ref="AH50:AN50"/>
    <mergeCell ref="AO50:AQ50"/>
    <mergeCell ref="AR50:AT50"/>
    <mergeCell ref="AU50:BA50"/>
    <mergeCell ref="BB50:BD50"/>
    <mergeCell ref="C49:F49"/>
    <mergeCell ref="H49:I49"/>
    <mergeCell ref="J49:X49"/>
    <mergeCell ref="Y49:AA49"/>
    <mergeCell ref="AB49:AD49"/>
    <mergeCell ref="AE49:AG49"/>
    <mergeCell ref="AH49:AN49"/>
    <mergeCell ref="AO49:AQ49"/>
    <mergeCell ref="AR49:AT49"/>
    <mergeCell ref="AU47:BA47"/>
    <mergeCell ref="BB47:BD47"/>
    <mergeCell ref="C48:F48"/>
    <mergeCell ref="H48:I48"/>
    <mergeCell ref="J48:X48"/>
    <mergeCell ref="Y48:AA48"/>
    <mergeCell ref="AB48:AD48"/>
    <mergeCell ref="AE48:AG48"/>
    <mergeCell ref="AH48:AN48"/>
    <mergeCell ref="AO48:AQ48"/>
    <mergeCell ref="AR48:AT48"/>
    <mergeCell ref="AU48:BA48"/>
    <mergeCell ref="BB48:BD48"/>
    <mergeCell ref="C47:F47"/>
    <mergeCell ref="H47:I47"/>
    <mergeCell ref="J47:X47"/>
    <mergeCell ref="Y47:AA47"/>
    <mergeCell ref="AB47:AD47"/>
    <mergeCell ref="AE47:AG47"/>
    <mergeCell ref="AH47:AN47"/>
    <mergeCell ref="AO47:AQ47"/>
    <mergeCell ref="AR47:AT47"/>
    <mergeCell ref="BB45:BD45"/>
    <mergeCell ref="H46:I46"/>
    <mergeCell ref="J46:X46"/>
    <mergeCell ref="Y46:AA46"/>
    <mergeCell ref="AB46:AD46"/>
    <mergeCell ref="AE46:AG46"/>
    <mergeCell ref="AH46:AN46"/>
    <mergeCell ref="AO46:AQ46"/>
    <mergeCell ref="AR46:AT46"/>
    <mergeCell ref="AU46:BA46"/>
    <mergeCell ref="BB46:BD46"/>
    <mergeCell ref="H45:I45"/>
    <mergeCell ref="J45:X45"/>
    <mergeCell ref="Y45:AA45"/>
    <mergeCell ref="AB45:AD45"/>
    <mergeCell ref="AE45:AG45"/>
    <mergeCell ref="AH45:AN45"/>
    <mergeCell ref="AO45:AQ45"/>
    <mergeCell ref="AR45:AT45"/>
    <mergeCell ref="AU45:BA45"/>
    <mergeCell ref="AU43:BA43"/>
    <mergeCell ref="BB43:BD43"/>
    <mergeCell ref="H44:I44"/>
    <mergeCell ref="J44:X44"/>
    <mergeCell ref="Y44:AA44"/>
    <mergeCell ref="AB44:AD44"/>
    <mergeCell ref="AE44:AG44"/>
    <mergeCell ref="AH44:AN44"/>
    <mergeCell ref="AO44:AQ44"/>
    <mergeCell ref="AR44:AT44"/>
    <mergeCell ref="AU44:BA44"/>
    <mergeCell ref="BB44:BD44"/>
    <mergeCell ref="C43:F43"/>
    <mergeCell ref="H43:I43"/>
    <mergeCell ref="J43:X43"/>
    <mergeCell ref="Y43:AA43"/>
    <mergeCell ref="AB43:AD43"/>
    <mergeCell ref="AE43:AG43"/>
    <mergeCell ref="AH43:AN43"/>
    <mergeCell ref="AO43:AQ43"/>
    <mergeCell ref="AR43:AT43"/>
    <mergeCell ref="AU41:BA41"/>
    <mergeCell ref="BB41:BD41"/>
    <mergeCell ref="C42:F42"/>
    <mergeCell ref="H42:I42"/>
    <mergeCell ref="J42:X42"/>
    <mergeCell ref="Y42:AA42"/>
    <mergeCell ref="AB42:AD42"/>
    <mergeCell ref="AE42:AG42"/>
    <mergeCell ref="AH42:AN42"/>
    <mergeCell ref="AO42:AQ42"/>
    <mergeCell ref="AR42:AT42"/>
    <mergeCell ref="AU42:BA42"/>
    <mergeCell ref="BB42:BD42"/>
    <mergeCell ref="C41:F41"/>
    <mergeCell ref="H41:I41"/>
    <mergeCell ref="J41:X41"/>
    <mergeCell ref="Y41:AA41"/>
    <mergeCell ref="AB41:AD41"/>
    <mergeCell ref="AE41:AG41"/>
    <mergeCell ref="AH41:AN41"/>
    <mergeCell ref="AO41:AQ41"/>
    <mergeCell ref="AR41:AT41"/>
    <mergeCell ref="Y40:AA40"/>
    <mergeCell ref="AB40:AD40"/>
    <mergeCell ref="AE40:AG40"/>
    <mergeCell ref="AH40:AN40"/>
    <mergeCell ref="AO40:AQ40"/>
    <mergeCell ref="AR40:AT40"/>
    <mergeCell ref="AU40:BA40"/>
    <mergeCell ref="BB40:BD40"/>
    <mergeCell ref="C39:F39"/>
    <mergeCell ref="H39:I39"/>
    <mergeCell ref="J39:X39"/>
    <mergeCell ref="Y39:AA39"/>
    <mergeCell ref="AB39:AD39"/>
    <mergeCell ref="AE39:AG39"/>
    <mergeCell ref="AH39:AN39"/>
    <mergeCell ref="AO39:AQ39"/>
    <mergeCell ref="AR39:AT39"/>
    <mergeCell ref="BQ36:BR36"/>
    <mergeCell ref="AE37:AG37"/>
    <mergeCell ref="AH37:AN37"/>
    <mergeCell ref="AO37:AQ37"/>
    <mergeCell ref="AR37:AT37"/>
    <mergeCell ref="AU37:BA37"/>
    <mergeCell ref="BB37:BD37"/>
    <mergeCell ref="C38:F38"/>
    <mergeCell ref="H38:I38"/>
    <mergeCell ref="J38:X38"/>
    <mergeCell ref="Y38:AA38"/>
    <mergeCell ref="AB38:AD38"/>
    <mergeCell ref="AE38:AG38"/>
    <mergeCell ref="AH38:AN38"/>
    <mergeCell ref="AO38:AQ38"/>
    <mergeCell ref="AR38:AT38"/>
    <mergeCell ref="AU38:BA38"/>
    <mergeCell ref="BB38:BD38"/>
    <mergeCell ref="BG38:BG43"/>
    <mergeCell ref="AU39:BA39"/>
    <mergeCell ref="BB39:BD39"/>
    <mergeCell ref="C40:F40"/>
    <mergeCell ref="H40:I40"/>
    <mergeCell ref="J40:X40"/>
    <mergeCell ref="AL30:AS30"/>
    <mergeCell ref="C31:BD31"/>
    <mergeCell ref="A33:BD33"/>
    <mergeCell ref="Y35:AD35"/>
    <mergeCell ref="AE35:BD35"/>
    <mergeCell ref="AE36:AQ36"/>
    <mergeCell ref="AR36:BD36"/>
    <mergeCell ref="BK36:BL36"/>
    <mergeCell ref="BO36:BP36"/>
    <mergeCell ref="P29:R29"/>
    <mergeCell ref="T29:V29"/>
    <mergeCell ref="Y29:AA29"/>
    <mergeCell ref="AC29:AE29"/>
    <mergeCell ref="P30:R30"/>
    <mergeCell ref="T30:V30"/>
    <mergeCell ref="Y30:AA30"/>
    <mergeCell ref="AC30:AE30"/>
    <mergeCell ref="AH30:AK30"/>
    <mergeCell ref="R22:BD22"/>
    <mergeCell ref="C23:M23"/>
    <mergeCell ref="O23:BD23"/>
    <mergeCell ref="O24:BD24"/>
    <mergeCell ref="R25:BD25"/>
    <mergeCell ref="C26:BD26"/>
    <mergeCell ref="R27:BD27"/>
    <mergeCell ref="N28:V28"/>
    <mergeCell ref="X28:AE28"/>
    <mergeCell ref="C15:BA15"/>
    <mergeCell ref="A16:G16"/>
    <mergeCell ref="A17:G17"/>
    <mergeCell ref="A18:M18"/>
    <mergeCell ref="N18:BD18"/>
    <mergeCell ref="C19:M19"/>
    <mergeCell ref="O19:BD19"/>
    <mergeCell ref="O20:BD20"/>
    <mergeCell ref="R21:BD21"/>
    <mergeCell ref="E10:BD10"/>
    <mergeCell ref="C11:BD11"/>
    <mergeCell ref="C12:BD12"/>
    <mergeCell ref="D13:J13"/>
    <mergeCell ref="O13:R13"/>
    <mergeCell ref="V13:Y13"/>
    <mergeCell ref="AA13:AC13"/>
    <mergeCell ref="AD13:AI13"/>
    <mergeCell ref="D14:J14"/>
    <mergeCell ref="O14:R14"/>
    <mergeCell ref="V14:Y14"/>
    <mergeCell ref="AA14:AC14"/>
    <mergeCell ref="AD14:AI14"/>
    <mergeCell ref="AQ14:BD14"/>
    <mergeCell ref="A1:E1"/>
    <mergeCell ref="AX1:BD1"/>
    <mergeCell ref="A3:BD3"/>
    <mergeCell ref="A4:BD4"/>
    <mergeCell ref="A5:BD5"/>
    <mergeCell ref="A6:BD6"/>
    <mergeCell ref="C7:BD7"/>
    <mergeCell ref="E8:BD8"/>
    <mergeCell ref="E9:BD9"/>
  </mergeCells>
  <phoneticPr fontId="79" type="Hiragana"/>
  <dataValidations count="7">
    <dataValidation type="list" allowBlank="1" showInputMessage="1" showErrorMessage="1" sqref="BH38 A56 A51 A44 AB29:AB30 S29:S30 O29:O30 X29:X30 G38:G59 A38 A47 A54 BG38:BG59" xr:uid="{00000000-0002-0000-0600-000000000000}">
      <formula1>$BF$31:$BF$32</formula1>
    </dataValidation>
    <dataValidation type="list" allowBlank="1" showInputMessage="1" showErrorMessage="1" sqref="Y40:Y59" xr:uid="{00000000-0002-0000-0600-000001000000}">
      <formula1>$BG$32:$BG$32</formula1>
    </dataValidation>
    <dataValidation type="list" allowBlank="1" showInputMessage="1" showErrorMessage="1" sqref="Y38:AD39 AB40:AD59" xr:uid="{00000000-0002-0000-0600-000002000000}">
      <formula1>$BG$31:$BG$32</formula1>
    </dataValidation>
    <dataValidation type="list" allowBlank="1" showInputMessage="1" showErrorMessage="1" sqref="AE38:AG59" xr:uid="{00000000-0002-0000-0600-000003000000}">
      <formula1>$BH$31:$BH$32</formula1>
    </dataValidation>
    <dataValidation type="list" allowBlank="1" showInputMessage="1" showErrorMessage="1" sqref="AO38:AQ59 BB38:BD59" xr:uid="{00000000-0002-0000-0600-000004000000}">
      <formula1>$BI$31:$BI$32</formula1>
    </dataValidation>
    <dataValidation type="list" allowBlank="1" showInputMessage="1" showErrorMessage="1" sqref="AR38:AT59" xr:uid="{00000000-0002-0000-0600-000005000000}">
      <formula1>$BJ$31:$BJ$32</formula1>
    </dataValidation>
    <dataValidation type="list" allowBlank="1" showInputMessage="1" showErrorMessage="1" sqref="BH39:BH59" xr:uid="{00000000-0002-0000-0600-000006000000}">
      <formula1>$BF$30:$BF$31</formula1>
    </dataValidation>
  </dataValidations>
  <pageMargins left="0.51181102362204722" right="0.39370078740157477" top="0.51181102362204722" bottom="0.39370078740157477"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106"/>
  <sheetViews>
    <sheetView view="pageBreakPreview" topLeftCell="I1" zoomScale="75" zoomScaleSheetLayoutView="75" workbookViewId="0">
      <selection sqref="A1:AW1"/>
    </sheetView>
  </sheetViews>
  <sheetFormatPr defaultRowHeight="12.9" x14ac:dyDescent="0.3"/>
  <cols>
    <col min="1" max="20" width="4.47265625" customWidth="1"/>
    <col min="21" max="22" width="4.734375" customWidth="1"/>
    <col min="23" max="24" width="4.47265625" customWidth="1"/>
    <col min="25" max="30" width="5" customWidth="1"/>
    <col min="31" max="56" width="4.3671875" customWidth="1"/>
    <col min="57" max="57" width="4.62890625" customWidth="1"/>
    <col min="58" max="58" width="6.62890625" customWidth="1"/>
    <col min="59" max="59" width="6.62890625" style="360" customWidth="1"/>
    <col min="60" max="65" width="6.62890625" customWidth="1"/>
    <col min="66" max="99" width="4.62890625" customWidth="1"/>
  </cols>
  <sheetData>
    <row r="1" spans="1:84" ht="60.25" customHeight="1" x14ac:dyDescent="0.3">
      <c r="A1" s="1630" t="s">
        <v>1582</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c r="Z1" s="1631"/>
      <c r="AA1" s="1631"/>
      <c r="AB1" s="1631"/>
      <c r="AC1" s="1631"/>
      <c r="AD1" s="1631"/>
      <c r="AE1" s="1631"/>
      <c r="AF1" s="1631"/>
      <c r="AG1" s="1631"/>
      <c r="AH1" s="1631"/>
      <c r="AI1" s="1631"/>
      <c r="AJ1" s="1631"/>
      <c r="AK1" s="1631"/>
      <c r="AL1" s="1631"/>
      <c r="AM1" s="1631"/>
      <c r="AN1" s="1631"/>
      <c r="AO1" s="1631"/>
      <c r="AP1" s="1631"/>
      <c r="AQ1" s="1631"/>
      <c r="AR1" s="1631"/>
      <c r="AS1" s="1631"/>
      <c r="AT1" s="1631"/>
      <c r="AU1" s="1631"/>
      <c r="AV1" s="1631"/>
      <c r="AW1" s="1631"/>
      <c r="AX1" s="1632" t="str">
        <f>'改1－2様式'!E1</f>
        <v>Ver.20260202</v>
      </c>
      <c r="AY1" s="1632"/>
      <c r="AZ1" s="1632"/>
      <c r="BA1" s="1632"/>
      <c r="BB1" s="1632"/>
      <c r="BC1" s="1632"/>
      <c r="BD1" s="1632"/>
    </row>
    <row r="2" spans="1:84" ht="66" customHeight="1" x14ac:dyDescent="0.3">
      <c r="A2" s="1633" t="s">
        <v>1104</v>
      </c>
      <c r="B2" s="1634"/>
      <c r="C2" s="1634"/>
      <c r="D2" s="1634"/>
      <c r="E2" s="1634"/>
      <c r="F2" s="1634"/>
      <c r="G2" s="1634"/>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row>
    <row r="3" spans="1:84" ht="31.5" customHeight="1" x14ac:dyDescent="0.3">
      <c r="A3" s="1635" t="s">
        <v>544</v>
      </c>
      <c r="B3" s="1635"/>
      <c r="C3" s="1635"/>
      <c r="D3" s="1635"/>
      <c r="E3" s="1635"/>
      <c r="F3" s="1635"/>
      <c r="G3" s="1635"/>
      <c r="H3" s="1635"/>
      <c r="I3" s="1635"/>
      <c r="J3" s="1635"/>
      <c r="K3" s="1635"/>
      <c r="L3" s="1635"/>
      <c r="M3" s="1635"/>
      <c r="N3" s="1635"/>
      <c r="O3" s="1635"/>
      <c r="P3" s="1635"/>
      <c r="Q3" s="1635"/>
      <c r="R3" s="1635"/>
      <c r="S3" s="1635"/>
      <c r="T3" s="1635"/>
      <c r="U3" s="1635"/>
      <c r="V3" s="1635"/>
      <c r="W3" s="1635"/>
      <c r="X3" s="1635"/>
      <c r="Y3" s="1635"/>
      <c r="Z3" s="1635"/>
      <c r="AA3" s="1635"/>
      <c r="AB3" s="1635"/>
      <c r="AC3" s="1635"/>
      <c r="AD3" s="1635"/>
      <c r="AE3" s="1635"/>
      <c r="AF3" s="1635"/>
      <c r="AG3" s="1635"/>
      <c r="AH3" s="1635"/>
      <c r="AI3" s="1635"/>
      <c r="AJ3" s="1635"/>
      <c r="AK3" s="1635"/>
      <c r="AL3" s="1635"/>
      <c r="AM3" s="1635"/>
      <c r="AN3" s="1635"/>
      <c r="AO3" s="1635"/>
      <c r="AP3" s="1635"/>
      <c r="AQ3" s="1635"/>
      <c r="AR3" s="1635"/>
      <c r="AS3" s="1635"/>
      <c r="AT3" s="1635"/>
      <c r="AU3" s="1635"/>
      <c r="AV3" s="1635"/>
      <c r="AW3" s="1635"/>
      <c r="AX3" s="1635"/>
      <c r="AY3" s="1635"/>
      <c r="AZ3" s="1635"/>
      <c r="BA3" s="1635"/>
      <c r="BB3" s="1635"/>
      <c r="BC3" s="1635"/>
      <c r="BD3" s="1635"/>
    </row>
    <row r="4" spans="1:84" s="446" customFormat="1" ht="27.25" customHeight="1" x14ac:dyDescent="0.3">
      <c r="A4" s="1636" t="s">
        <v>1105</v>
      </c>
      <c r="B4" s="1636"/>
      <c r="C4" s="1636"/>
      <c r="D4" s="1637" t="s">
        <v>1455</v>
      </c>
      <c r="E4" s="1637"/>
      <c r="F4" s="1637"/>
      <c r="G4" s="1637"/>
      <c r="H4" s="1637"/>
      <c r="I4" s="1637"/>
      <c r="J4" s="1637"/>
      <c r="K4" s="1637"/>
      <c r="L4" s="1637"/>
      <c r="M4" s="1637"/>
      <c r="N4" s="1637"/>
      <c r="O4" s="1637"/>
      <c r="P4" s="1637"/>
      <c r="Q4" s="1637"/>
      <c r="R4" s="1637"/>
      <c r="S4" s="1637"/>
      <c r="T4" s="1637"/>
      <c r="U4" s="1637"/>
      <c r="V4" s="1637"/>
      <c r="W4" s="1637"/>
      <c r="X4" s="1637"/>
      <c r="Y4" s="1637"/>
      <c r="Z4" s="1637"/>
      <c r="AA4" s="1637"/>
      <c r="AB4" s="1637"/>
      <c r="AC4" s="1637"/>
      <c r="AD4" s="1637"/>
      <c r="AE4" s="1637"/>
      <c r="AF4" s="1637"/>
      <c r="AG4" s="1637"/>
      <c r="AH4" s="1637"/>
      <c r="AI4" s="1637"/>
      <c r="AJ4" s="1637"/>
      <c r="AK4" s="1637"/>
      <c r="AL4" s="1637"/>
      <c r="AM4" s="1637"/>
      <c r="AN4" s="1637"/>
      <c r="AO4" s="1637"/>
      <c r="AP4" s="1637"/>
      <c r="AQ4" s="1637"/>
      <c r="AR4" s="1637"/>
      <c r="AS4" s="1637"/>
      <c r="AT4" s="1637"/>
      <c r="AU4" s="1637"/>
      <c r="AV4" s="1637"/>
      <c r="AW4" s="1637"/>
      <c r="AX4" s="1637"/>
      <c r="AY4" s="1637"/>
      <c r="AZ4" s="1637"/>
      <c r="BA4" s="1637"/>
      <c r="BB4" s="1637"/>
      <c r="BC4" s="1637"/>
      <c r="BD4" s="1637"/>
      <c r="BG4" s="474"/>
      <c r="BJ4" s="2" t="s">
        <v>157</v>
      </c>
      <c r="BV4"/>
      <c r="BW4"/>
      <c r="BX4"/>
    </row>
    <row r="5" spans="1:84" s="446" customFormat="1" ht="27.25" customHeight="1" x14ac:dyDescent="0.3">
      <c r="A5" s="448"/>
      <c r="B5" s="448"/>
      <c r="C5" s="448"/>
      <c r="D5" s="448"/>
      <c r="E5" s="462" t="s">
        <v>130</v>
      </c>
      <c r="F5" s="1637" t="s">
        <v>1243</v>
      </c>
      <c r="G5" s="671"/>
      <c r="H5" s="671"/>
      <c r="I5" s="671"/>
      <c r="J5" s="671"/>
      <c r="K5" s="671"/>
      <c r="L5" s="671"/>
      <c r="M5" s="671"/>
      <c r="N5" s="671"/>
      <c r="O5" s="671"/>
      <c r="P5" s="671"/>
      <c r="Q5" s="671"/>
      <c r="R5" s="671"/>
      <c r="S5" s="671"/>
      <c r="T5" s="671"/>
      <c r="U5" s="671"/>
      <c r="V5" s="671"/>
      <c r="W5" s="671"/>
      <c r="X5" s="671"/>
      <c r="Y5" s="671"/>
      <c r="Z5" s="671"/>
      <c r="AA5" s="38"/>
      <c r="AB5" s="1638" t="s">
        <v>1115</v>
      </c>
      <c r="AC5" s="1638"/>
      <c r="AD5" s="1638"/>
      <c r="AE5" s="1638"/>
      <c r="AF5" s="1638"/>
      <c r="AG5" s="1638"/>
      <c r="AH5" s="1638"/>
      <c r="AI5" s="1638"/>
      <c r="AJ5" s="1638"/>
      <c r="AK5" s="1638"/>
      <c r="AL5" s="1638"/>
      <c r="AM5" s="1638"/>
      <c r="AN5" s="1638"/>
      <c r="AO5" s="1638"/>
      <c r="AP5" s="1638"/>
      <c r="AQ5" s="1638"/>
      <c r="AR5" s="1638"/>
      <c r="AS5" s="1638"/>
      <c r="AT5" s="1638"/>
      <c r="AU5" s="1638"/>
      <c r="AV5" s="1638"/>
      <c r="AW5" s="1638"/>
      <c r="AX5" s="1638"/>
      <c r="AY5" s="1638"/>
      <c r="AZ5" s="1638"/>
      <c r="BA5" s="1638"/>
      <c r="BB5" s="1638"/>
      <c r="BC5" s="1638"/>
      <c r="BD5" s="1638"/>
      <c r="BG5" s="474"/>
      <c r="BJ5" s="2" t="s">
        <v>160</v>
      </c>
      <c r="BO5" s="452"/>
      <c r="BP5" s="452"/>
      <c r="BQ5" s="452"/>
      <c r="BR5" s="452"/>
      <c r="BS5" s="452"/>
      <c r="BT5" s="452"/>
      <c r="BU5" s="452"/>
      <c r="BV5" s="452"/>
      <c r="BW5" s="452"/>
      <c r="BX5" s="452"/>
      <c r="BY5" s="452"/>
      <c r="BZ5" s="452"/>
      <c r="CA5" s="452"/>
      <c r="CB5" s="452"/>
      <c r="CC5" s="452"/>
      <c r="CD5" s="452"/>
      <c r="CE5" s="452"/>
      <c r="CF5" s="452"/>
    </row>
    <row r="6" spans="1:84" s="446" customFormat="1" ht="27.25" customHeight="1" x14ac:dyDescent="0.3">
      <c r="A6" s="448"/>
      <c r="B6" s="448"/>
      <c r="C6" s="448"/>
      <c r="D6" s="448"/>
      <c r="E6" s="448"/>
      <c r="F6" s="448"/>
      <c r="G6" s="463" t="str">
        <f>'改1－2様式'!AO82</f>
        <v>□</v>
      </c>
      <c r="H6" s="1639" t="s">
        <v>1457</v>
      </c>
      <c r="I6" s="1098"/>
      <c r="J6" s="1098"/>
      <c r="K6" s="1098"/>
      <c r="L6" s="463" t="str">
        <f>'改1－2様式'!AR82</f>
        <v>□</v>
      </c>
      <c r="M6" s="1639" t="s">
        <v>1458</v>
      </c>
      <c r="N6" s="1098"/>
      <c r="O6" s="1098"/>
      <c r="P6" s="1098"/>
      <c r="Q6" s="463" t="str">
        <f>'改1－2様式'!AU82</f>
        <v>□</v>
      </c>
      <c r="R6" s="1639" t="s">
        <v>1058</v>
      </c>
      <c r="S6" s="1640"/>
      <c r="T6" s="1640"/>
      <c r="U6" s="1640"/>
      <c r="V6" s="463" t="str">
        <f>'改1－2様式'!AX82</f>
        <v>□</v>
      </c>
      <c r="W6" s="1639" t="s">
        <v>1459</v>
      </c>
      <c r="X6" s="1639"/>
      <c r="Y6" s="1639"/>
      <c r="Z6" s="1639"/>
      <c r="AA6" s="452"/>
      <c r="AB6" s="1638" t="s">
        <v>271</v>
      </c>
      <c r="AC6" s="1638"/>
      <c r="AD6" s="1638"/>
      <c r="AE6" s="1638"/>
      <c r="AF6" s="1638"/>
      <c r="AG6" s="1638"/>
      <c r="AH6" s="1638"/>
      <c r="AI6" s="1638"/>
      <c r="AJ6" s="1638"/>
      <c r="AK6" s="1638"/>
      <c r="AL6" s="1638"/>
      <c r="AM6" s="1638"/>
      <c r="AN6" s="1638"/>
      <c r="AO6" s="1638"/>
      <c r="AP6" s="1638"/>
      <c r="AQ6" s="1638"/>
      <c r="AR6" s="1638"/>
      <c r="AS6" s="1638"/>
      <c r="AT6" s="1638"/>
      <c r="AU6" s="1638"/>
      <c r="AV6" s="1638"/>
      <c r="AW6" s="1638"/>
      <c r="AX6" s="1638"/>
      <c r="AY6" s="1638"/>
      <c r="AZ6" s="1638"/>
      <c r="BA6" s="1638"/>
      <c r="BB6" s="452"/>
      <c r="BC6" s="452"/>
      <c r="BD6" s="452"/>
      <c r="BG6" s="474"/>
      <c r="BJ6" s="2" t="s">
        <v>72</v>
      </c>
      <c r="BV6"/>
      <c r="BW6"/>
      <c r="BX6"/>
    </row>
    <row r="7" spans="1:84" s="446" customFormat="1" ht="27.25" customHeight="1" x14ac:dyDescent="0.3">
      <c r="A7" s="1636" t="s">
        <v>1106</v>
      </c>
      <c r="B7" s="1636"/>
      <c r="C7" s="1636"/>
      <c r="D7" s="1641" t="s">
        <v>1414</v>
      </c>
      <c r="E7" s="1641"/>
      <c r="F7" s="1641"/>
      <c r="G7" s="1641"/>
      <c r="H7" s="1641"/>
      <c r="I7" s="1641"/>
      <c r="J7" s="1641"/>
      <c r="K7" s="1641"/>
      <c r="L7" s="1641"/>
      <c r="M7" s="1641"/>
      <c r="N7" s="1641"/>
      <c r="O7" s="1641"/>
      <c r="P7" s="1641"/>
      <c r="Q7" s="1641"/>
      <c r="R7" s="1641"/>
      <c r="S7" s="1641"/>
      <c r="T7" s="1641"/>
      <c r="U7" s="1641"/>
      <c r="V7" s="1641"/>
      <c r="W7" s="1641"/>
      <c r="X7" s="1641"/>
      <c r="Y7" s="1641"/>
      <c r="Z7" s="1641"/>
      <c r="AA7" s="1641"/>
      <c r="AB7" s="1641"/>
      <c r="AC7" s="1641"/>
      <c r="AD7" s="1641"/>
      <c r="AE7" s="1641"/>
      <c r="AF7" s="1641"/>
      <c r="AG7" s="1641"/>
      <c r="AH7" s="1641"/>
      <c r="AI7" s="1641"/>
      <c r="AJ7" s="1641"/>
      <c r="AK7" s="1641"/>
      <c r="AL7" s="1641"/>
      <c r="AM7" s="1641"/>
      <c r="AN7" s="1641"/>
      <c r="AO7" s="1641"/>
      <c r="AP7" s="1641"/>
      <c r="AQ7" s="1641"/>
      <c r="AR7" s="1641"/>
      <c r="AS7" s="1641"/>
      <c r="AT7" s="1641"/>
      <c r="AU7" s="1641"/>
      <c r="AV7" s="1641"/>
      <c r="AW7" s="1641"/>
      <c r="AX7" s="1641"/>
      <c r="AY7" s="1641"/>
      <c r="AZ7" s="1641"/>
      <c r="BA7" s="1641"/>
      <c r="BB7" s="1641"/>
      <c r="BC7" s="1641"/>
      <c r="BD7" s="1641"/>
      <c r="BG7" s="474"/>
      <c r="BJ7" s="2" t="s">
        <v>164</v>
      </c>
      <c r="BV7"/>
      <c r="BW7"/>
      <c r="BX7"/>
    </row>
    <row r="8" spans="1:84" s="446" customFormat="1" ht="36" customHeight="1" x14ac:dyDescent="0.3">
      <c r="A8" s="1637"/>
      <c r="B8" s="1638"/>
      <c r="C8" s="1638"/>
      <c r="D8" s="1641" t="s">
        <v>1175</v>
      </c>
      <c r="E8" s="1641"/>
      <c r="F8" s="1641"/>
      <c r="G8" s="1641"/>
      <c r="H8" s="1641"/>
      <c r="I8" s="1641"/>
      <c r="J8" s="1641"/>
      <c r="K8" s="1641"/>
      <c r="L8" s="1641"/>
      <c r="M8" s="1641"/>
      <c r="N8" s="1641"/>
      <c r="O8" s="1641"/>
      <c r="P8" s="1641"/>
      <c r="Q8" s="1641"/>
      <c r="R8" s="1641"/>
      <c r="S8" s="1641"/>
      <c r="T8" s="1641"/>
      <c r="U8" s="1641"/>
      <c r="V8" s="1641"/>
      <c r="W8" s="1641"/>
      <c r="X8" s="1641"/>
      <c r="Y8" s="1641"/>
      <c r="Z8" s="1641"/>
      <c r="AA8" s="1641"/>
      <c r="AB8" s="1641"/>
      <c r="AC8" s="1641"/>
      <c r="AD8" s="1641"/>
      <c r="AE8" s="1641"/>
      <c r="AF8" s="1641"/>
      <c r="AG8" s="1641"/>
      <c r="AH8" s="1641"/>
      <c r="AI8" s="1641"/>
      <c r="AJ8" s="1641"/>
      <c r="AK8" s="1641"/>
      <c r="AL8" s="1641"/>
      <c r="AM8" s="1641"/>
      <c r="AN8" s="1641"/>
      <c r="AO8" s="1641"/>
      <c r="AP8" s="1641"/>
      <c r="AQ8" s="1641"/>
      <c r="AR8" s="1641"/>
      <c r="AS8" s="1641"/>
      <c r="AT8" s="1641"/>
      <c r="AU8" s="1641"/>
      <c r="AV8" s="1641"/>
      <c r="AW8" s="1641"/>
      <c r="AX8" s="1641"/>
      <c r="AY8" s="1641"/>
      <c r="AZ8" s="1641"/>
      <c r="BA8" s="1641"/>
      <c r="BB8" s="1641"/>
      <c r="BC8" s="1641"/>
      <c r="BD8" s="1641"/>
      <c r="BG8" s="474"/>
      <c r="BJ8" s="2" t="s">
        <v>381</v>
      </c>
      <c r="BK8" s="2"/>
      <c r="BV8"/>
      <c r="BW8"/>
      <c r="BX8"/>
    </row>
    <row r="9" spans="1:84" s="446" customFormat="1" ht="24" customHeight="1" x14ac:dyDescent="0.3">
      <c r="A9" s="1636" t="s">
        <v>1107</v>
      </c>
      <c r="B9" s="1636"/>
      <c r="C9" s="1636"/>
      <c r="D9" s="1641" t="s">
        <v>1413</v>
      </c>
      <c r="E9" s="1641"/>
      <c r="F9" s="1641"/>
      <c r="G9" s="1641"/>
      <c r="H9" s="1641"/>
      <c r="I9" s="1641"/>
      <c r="J9" s="1641"/>
      <c r="K9" s="1641"/>
      <c r="L9" s="1641"/>
      <c r="M9" s="1641"/>
      <c r="N9" s="1641"/>
      <c r="O9" s="1641"/>
      <c r="P9" s="1641"/>
      <c r="Q9" s="1641"/>
      <c r="R9" s="1641"/>
      <c r="S9" s="1641"/>
      <c r="T9" s="1641"/>
      <c r="U9" s="1641"/>
      <c r="V9" s="1641"/>
      <c r="W9" s="1641"/>
      <c r="X9" s="1641"/>
      <c r="Y9" s="1641"/>
      <c r="Z9" s="1641"/>
      <c r="AA9" s="1641"/>
      <c r="AB9" s="1641"/>
      <c r="AC9" s="1641"/>
      <c r="AD9" s="1641"/>
      <c r="AE9" s="1641"/>
      <c r="AF9" s="1641"/>
      <c r="AG9" s="1641"/>
      <c r="AH9" s="1641"/>
      <c r="AI9" s="1641"/>
      <c r="AJ9" s="1641"/>
      <c r="AK9" s="1641"/>
      <c r="AL9" s="1641"/>
      <c r="AM9" s="1641"/>
      <c r="AN9" s="1641"/>
      <c r="AO9" s="1641"/>
      <c r="AP9" s="1641"/>
      <c r="AQ9" s="1641"/>
      <c r="AR9" s="1641"/>
      <c r="AS9" s="1641"/>
      <c r="AT9" s="1641"/>
      <c r="AU9" s="1641"/>
      <c r="AV9" s="1641"/>
      <c r="AW9" s="1641"/>
      <c r="AX9" s="1641"/>
      <c r="AY9" s="1641"/>
      <c r="AZ9" s="1641"/>
      <c r="BA9" s="1641"/>
      <c r="BB9" s="1641"/>
      <c r="BC9" s="1641"/>
      <c r="BD9" s="1641"/>
      <c r="BG9" s="474"/>
      <c r="BJ9" s="2" t="s">
        <v>758</v>
      </c>
      <c r="BV9"/>
      <c r="BW9"/>
      <c r="BX9"/>
    </row>
    <row r="10" spans="1:84" s="446" customFormat="1" ht="24" hidden="1" customHeight="1" x14ac:dyDescent="0.3">
      <c r="A10" s="1774"/>
      <c r="B10" s="1774"/>
      <c r="C10" s="1774"/>
      <c r="D10" s="1642" t="s">
        <v>551</v>
      </c>
      <c r="E10" s="1642"/>
      <c r="F10" s="1642"/>
      <c r="G10" s="1642"/>
      <c r="H10" s="1642"/>
      <c r="I10" s="1642"/>
      <c r="J10" s="1642"/>
      <c r="K10" s="1642"/>
      <c r="L10" s="1642"/>
      <c r="M10" s="1642"/>
      <c r="N10" s="1642"/>
      <c r="O10" s="1642"/>
      <c r="P10" s="1642"/>
      <c r="Q10" s="1642"/>
      <c r="R10" s="1642"/>
      <c r="S10" s="1642"/>
      <c r="T10" s="1642"/>
      <c r="U10" s="1642"/>
      <c r="V10" s="1642"/>
      <c r="W10" s="1642"/>
      <c r="X10" s="1642"/>
      <c r="Y10" s="1642"/>
      <c r="Z10" s="1642"/>
      <c r="AA10" s="1642"/>
      <c r="AB10" s="1642"/>
      <c r="AC10" s="1642"/>
      <c r="AD10" s="1642"/>
      <c r="AE10" s="1642"/>
      <c r="AF10" s="1642"/>
      <c r="AG10" s="1642"/>
      <c r="AH10" s="1642"/>
      <c r="AI10" s="1642"/>
      <c r="AJ10" s="1642"/>
      <c r="AK10" s="1642"/>
      <c r="AL10" s="1642"/>
      <c r="AM10" s="1642"/>
      <c r="AN10" s="1642"/>
      <c r="AO10" s="1642"/>
      <c r="AP10" s="1642"/>
      <c r="AQ10" s="1642"/>
      <c r="AR10" s="1642"/>
      <c r="AS10" s="1642"/>
      <c r="AT10" s="1642"/>
      <c r="AU10" s="1642"/>
      <c r="AV10" s="1642"/>
      <c r="AW10" s="1642"/>
      <c r="AX10" s="1642"/>
      <c r="AY10" s="1642"/>
      <c r="AZ10" s="1642"/>
      <c r="BA10" s="1642"/>
      <c r="BB10" s="1642"/>
      <c r="BC10" s="1642"/>
      <c r="BD10" s="1642"/>
      <c r="BG10" s="474"/>
    </row>
    <row r="11" spans="1:84" s="446" customFormat="1" ht="24" hidden="1" customHeight="1" x14ac:dyDescent="0.3">
      <c r="A11" s="1774"/>
      <c r="B11" s="1774"/>
      <c r="C11" s="1774"/>
      <c r="D11" s="1775"/>
      <c r="E11" s="461" t="s">
        <v>19</v>
      </c>
      <c r="F11" s="1642" t="s">
        <v>795</v>
      </c>
      <c r="G11" s="1643"/>
      <c r="H11" s="1643"/>
      <c r="I11" s="1643"/>
      <c r="J11" s="1643"/>
      <c r="K11" s="1643"/>
      <c r="L11" s="1643"/>
      <c r="M11" s="1643"/>
      <c r="N11" s="1643"/>
      <c r="O11" s="1643"/>
      <c r="P11" s="1643"/>
      <c r="Q11" s="1643"/>
      <c r="R11" s="1643"/>
      <c r="S11" s="1643"/>
      <c r="T11" s="1643"/>
      <c r="U11" s="1643"/>
      <c r="V11" s="1643"/>
      <c r="W11" s="1643"/>
      <c r="X11" s="1643"/>
      <c r="Y11" s="1643"/>
      <c r="Z11" s="1643"/>
      <c r="AA11" s="1643"/>
      <c r="AB11" s="1643"/>
      <c r="AC11" s="1643"/>
      <c r="AD11" s="1643"/>
      <c r="AE11" s="1643"/>
      <c r="AF11" s="1643"/>
      <c r="AG11" s="1643"/>
      <c r="AH11" s="1643"/>
      <c r="AI11" s="1643"/>
      <c r="AJ11" s="1643"/>
      <c r="AK11" s="1643"/>
      <c r="AL11" s="1643"/>
      <c r="AM11" s="1643"/>
      <c r="AN11" s="1643"/>
      <c r="AO11" s="1643"/>
      <c r="AP11" s="1643"/>
      <c r="AQ11" s="1643"/>
      <c r="AR11" s="1643"/>
      <c r="AS11" s="1643"/>
      <c r="AT11" s="1643"/>
      <c r="AU11" s="1643"/>
      <c r="AV11" s="1643"/>
      <c r="AW11" s="1643"/>
      <c r="AX11" s="1643"/>
      <c r="AY11" s="1643"/>
      <c r="AZ11" s="1643"/>
      <c r="BA11" s="1643"/>
      <c r="BB11" s="1643"/>
      <c r="BC11" s="1643"/>
      <c r="BD11" s="1643"/>
      <c r="BG11" s="474"/>
    </row>
    <row r="12" spans="1:84" s="446" customFormat="1" ht="24" hidden="1" customHeight="1" x14ac:dyDescent="0.3">
      <c r="A12" s="1774"/>
      <c r="B12" s="1774"/>
      <c r="C12" s="1774"/>
      <c r="D12" s="1775"/>
      <c r="E12" s="461" t="s">
        <v>123</v>
      </c>
      <c r="F12" s="1642" t="s">
        <v>303</v>
      </c>
      <c r="G12" s="1643"/>
      <c r="H12" s="1643"/>
      <c r="I12" s="1643"/>
      <c r="J12" s="1643"/>
      <c r="K12" s="1643"/>
      <c r="L12" s="1643"/>
      <c r="M12" s="1643"/>
      <c r="N12" s="1643"/>
      <c r="O12" s="1643"/>
      <c r="P12" s="1643"/>
      <c r="Q12" s="1643"/>
      <c r="R12" s="1643"/>
      <c r="S12" s="1643"/>
      <c r="T12" s="1643"/>
      <c r="U12" s="1643"/>
      <c r="V12" s="1643"/>
      <c r="W12" s="1643"/>
      <c r="X12" s="1643"/>
      <c r="Y12" s="1643"/>
      <c r="Z12" s="1643"/>
      <c r="AA12" s="1643"/>
      <c r="AB12" s="1643"/>
      <c r="AC12" s="1643"/>
      <c r="AD12" s="1643"/>
      <c r="AE12" s="1643"/>
      <c r="AF12" s="1643"/>
      <c r="AG12" s="1643"/>
      <c r="AH12" s="1643"/>
      <c r="AI12" s="1643"/>
      <c r="AJ12" s="1643"/>
      <c r="AK12" s="1643"/>
      <c r="AL12" s="1643"/>
      <c r="AM12" s="1643"/>
      <c r="AN12" s="1643"/>
      <c r="AO12" s="1643"/>
      <c r="AP12" s="1643"/>
      <c r="AQ12" s="1643"/>
      <c r="AR12" s="1643"/>
      <c r="AS12" s="1643"/>
      <c r="AT12" s="1643"/>
      <c r="AU12" s="1643"/>
      <c r="AV12" s="1643"/>
      <c r="AW12" s="1643"/>
      <c r="AX12" s="1643"/>
      <c r="AY12" s="1643"/>
      <c r="AZ12" s="1643"/>
      <c r="BA12" s="1643"/>
      <c r="BB12" s="1643"/>
      <c r="BC12" s="1643"/>
      <c r="BD12" s="1643"/>
      <c r="BG12" s="474"/>
    </row>
    <row r="13" spans="1:84" s="446" customFormat="1" ht="24" hidden="1" customHeight="1" x14ac:dyDescent="0.3">
      <c r="A13" s="1774"/>
      <c r="B13" s="1774"/>
      <c r="C13" s="1774"/>
      <c r="D13" s="1775"/>
      <c r="E13" s="461"/>
      <c r="F13" s="461" t="s">
        <v>1110</v>
      </c>
      <c r="G13" s="1642" t="s">
        <v>108</v>
      </c>
      <c r="H13" s="1644"/>
      <c r="I13" s="1644"/>
      <c r="J13" s="1644"/>
      <c r="K13" s="1644"/>
      <c r="L13" s="1644"/>
      <c r="M13" s="464"/>
      <c r="N13" s="464"/>
      <c r="O13" s="467" t="s">
        <v>301</v>
      </c>
      <c r="P13" s="1642" t="s">
        <v>1114</v>
      </c>
      <c r="Q13" s="1642"/>
      <c r="R13" s="1642"/>
      <c r="S13" s="1642"/>
      <c r="T13" s="464"/>
      <c r="U13" s="464"/>
      <c r="V13" s="467" t="s">
        <v>301</v>
      </c>
      <c r="W13" s="1642" t="s">
        <v>1113</v>
      </c>
      <c r="X13" s="1642"/>
      <c r="Y13" s="1642"/>
      <c r="Z13" s="1642"/>
      <c r="AA13" s="464"/>
      <c r="AB13" s="471" t="s">
        <v>130</v>
      </c>
      <c r="AC13" s="1642" t="s">
        <v>1118</v>
      </c>
      <c r="AD13" s="1642"/>
      <c r="AE13" s="1642"/>
      <c r="AF13" s="1642"/>
      <c r="AG13" s="1642"/>
      <c r="AH13" s="1642"/>
      <c r="AI13" s="1642"/>
      <c r="AJ13" s="1642"/>
      <c r="AK13" s="1642"/>
      <c r="AL13" s="1642"/>
      <c r="AM13" s="1642"/>
      <c r="AN13" s="1642"/>
      <c r="AO13" s="1642"/>
      <c r="AP13" s="1642"/>
      <c r="AQ13" s="1642"/>
      <c r="AR13" s="1642"/>
      <c r="AS13" s="1642"/>
      <c r="AT13" s="1642"/>
      <c r="AU13" s="1642"/>
      <c r="AV13" s="1642"/>
      <c r="AW13" s="1642"/>
      <c r="AX13" s="1642"/>
      <c r="AY13" s="1642"/>
      <c r="AZ13" s="1642"/>
      <c r="BA13" s="1642"/>
      <c r="BB13" s="1642"/>
      <c r="BC13" s="1642"/>
      <c r="BD13" s="1642"/>
      <c r="BG13" s="474"/>
    </row>
    <row r="14" spans="1:84" s="446" customFormat="1" ht="24" hidden="1" customHeight="1" x14ac:dyDescent="0.3">
      <c r="A14" s="1774"/>
      <c r="B14" s="1774"/>
      <c r="C14" s="1774"/>
      <c r="D14" s="1775"/>
      <c r="E14" s="461"/>
      <c r="F14" s="461" t="s">
        <v>1111</v>
      </c>
      <c r="G14" s="1642" t="s">
        <v>1112</v>
      </c>
      <c r="H14" s="1643"/>
      <c r="I14" s="1643"/>
      <c r="J14" s="1643"/>
      <c r="K14" s="1643"/>
      <c r="L14" s="1643"/>
      <c r="M14" s="464"/>
      <c r="N14" s="464"/>
      <c r="O14" s="467" t="s">
        <v>301</v>
      </c>
      <c r="P14" s="1642" t="s">
        <v>1114</v>
      </c>
      <c r="Q14" s="1642"/>
      <c r="R14" s="1642"/>
      <c r="S14" s="1642"/>
      <c r="T14" s="464"/>
      <c r="U14" s="464"/>
      <c r="V14" s="467" t="s">
        <v>301</v>
      </c>
      <c r="W14" s="1642" t="s">
        <v>1113</v>
      </c>
      <c r="X14" s="1642"/>
      <c r="Y14" s="1642"/>
      <c r="Z14" s="1642"/>
      <c r="AA14" s="464"/>
      <c r="AB14" s="471" t="s">
        <v>130</v>
      </c>
      <c r="AC14" s="1642" t="s">
        <v>1120</v>
      </c>
      <c r="AD14" s="1642"/>
      <c r="AE14" s="1642"/>
      <c r="AF14" s="1642"/>
      <c r="AG14" s="1642"/>
      <c r="AH14" s="1642"/>
      <c r="AI14" s="1642"/>
      <c r="AJ14" s="1642"/>
      <c r="AK14" s="1642"/>
      <c r="AL14" s="1642"/>
      <c r="AM14" s="1642"/>
      <c r="AN14" s="1642"/>
      <c r="AO14" s="1642"/>
      <c r="AP14" s="1642"/>
      <c r="AQ14" s="1642"/>
      <c r="AR14" s="1642"/>
      <c r="AS14" s="1642"/>
      <c r="AT14" s="1642"/>
      <c r="AU14" s="1642"/>
      <c r="AV14" s="1642"/>
      <c r="AW14" s="1642"/>
      <c r="AX14" s="1642"/>
      <c r="AY14" s="1642"/>
      <c r="AZ14" s="1642"/>
      <c r="BA14" s="1642"/>
      <c r="BB14" s="1642"/>
      <c r="BC14" s="1642"/>
      <c r="BD14" s="1642"/>
      <c r="BG14" s="474"/>
    </row>
    <row r="15" spans="1:84" s="446" customFormat="1" ht="24" hidden="1" customHeight="1" x14ac:dyDescent="0.3">
      <c r="A15" s="1774"/>
      <c r="B15" s="1774"/>
      <c r="C15" s="1774"/>
      <c r="D15" s="1776"/>
      <c r="E15" s="461" t="s">
        <v>1011</v>
      </c>
      <c r="F15" s="1642" t="s">
        <v>761</v>
      </c>
      <c r="G15" s="1643"/>
      <c r="H15" s="1643"/>
      <c r="I15" s="1643"/>
      <c r="J15" s="1643"/>
      <c r="K15" s="1643"/>
      <c r="L15" s="1643"/>
      <c r="M15" s="1643"/>
      <c r="N15" s="1643"/>
      <c r="O15" s="1643"/>
      <c r="P15" s="1643"/>
      <c r="Q15" s="1643"/>
      <c r="R15" s="1643"/>
      <c r="S15" s="1643"/>
      <c r="T15" s="1643"/>
      <c r="U15" s="1643"/>
      <c r="V15" s="1643"/>
      <c r="W15" s="1643"/>
      <c r="X15" s="1643"/>
      <c r="Y15" s="1643"/>
      <c r="Z15" s="1643"/>
      <c r="AA15" s="1643"/>
      <c r="AB15" s="1643"/>
      <c r="AC15" s="1643"/>
      <c r="AD15" s="1643"/>
      <c r="AE15" s="1643"/>
      <c r="AF15" s="1643"/>
      <c r="AG15" s="1643"/>
      <c r="AH15" s="1643"/>
      <c r="AI15" s="1643"/>
      <c r="AJ15" s="1643"/>
      <c r="AK15" s="1643"/>
      <c r="AL15" s="1643"/>
      <c r="AM15" s="1643"/>
      <c r="AN15" s="1643"/>
      <c r="AO15" s="1643"/>
      <c r="AP15" s="1643"/>
      <c r="AQ15" s="1643"/>
      <c r="AR15" s="1643"/>
      <c r="AS15" s="1643"/>
      <c r="AT15" s="1643"/>
      <c r="AU15" s="1643"/>
      <c r="AV15" s="1643"/>
      <c r="AW15" s="1643"/>
      <c r="AX15" s="1643"/>
      <c r="AY15" s="1643"/>
      <c r="AZ15" s="1643"/>
      <c r="BA15" s="1643"/>
      <c r="BB15" s="1643"/>
      <c r="BC15" s="1643"/>
      <c r="BD15" s="1643"/>
      <c r="BG15" s="474"/>
    </row>
    <row r="16" spans="1:84" s="446" customFormat="1" ht="30" customHeight="1" x14ac:dyDescent="0.3">
      <c r="A16" s="1637"/>
      <c r="B16" s="1637"/>
      <c r="C16" s="1637"/>
      <c r="D16" s="1645" t="s">
        <v>1462</v>
      </c>
      <c r="E16" s="1646"/>
      <c r="F16" s="1646"/>
      <c r="G16" s="1646"/>
      <c r="H16" s="1646"/>
      <c r="I16" s="1646"/>
      <c r="J16" s="1646"/>
      <c r="K16" s="1646"/>
      <c r="L16" s="1646"/>
      <c r="M16" s="1646"/>
      <c r="N16" s="1646"/>
      <c r="O16" s="1646"/>
      <c r="P16" s="1646"/>
      <c r="Q16" s="1646"/>
      <c r="R16" s="1646"/>
      <c r="S16" s="1646"/>
      <c r="T16" s="1646"/>
      <c r="U16" s="1646"/>
      <c r="V16" s="1646"/>
      <c r="W16" s="1646"/>
      <c r="X16" s="1646"/>
      <c r="Y16" s="1646"/>
      <c r="Z16" s="1646"/>
      <c r="AA16" s="1646"/>
      <c r="AB16" s="1646"/>
      <c r="AC16" s="1646"/>
      <c r="AD16" s="1646"/>
      <c r="AE16" s="1646"/>
      <c r="AF16" s="1646"/>
      <c r="AG16" s="1646"/>
      <c r="AH16" s="1646"/>
      <c r="AI16" s="1646"/>
      <c r="AJ16" s="1646"/>
      <c r="AK16" s="1646"/>
      <c r="AL16" s="1646"/>
      <c r="AM16" s="1646"/>
      <c r="AN16" s="1646"/>
      <c r="AO16" s="1646"/>
      <c r="AP16" s="1646"/>
      <c r="AQ16" s="1646"/>
      <c r="AR16" s="1646"/>
      <c r="AS16" s="1646"/>
      <c r="AT16" s="1646"/>
      <c r="AU16" s="1646"/>
      <c r="AV16" s="1646"/>
      <c r="AW16" s="1646"/>
      <c r="AX16" s="1646"/>
      <c r="AY16" s="1646"/>
      <c r="AZ16" s="1646"/>
      <c r="BA16" s="1646"/>
      <c r="BB16" s="1646"/>
      <c r="BC16" s="1646"/>
      <c r="BD16" s="1646"/>
      <c r="BG16" s="474"/>
    </row>
    <row r="17" spans="1:80" s="446" customFormat="1" ht="52.15" customHeight="1" x14ac:dyDescent="0.3">
      <c r="A17" s="1637"/>
      <c r="B17" s="1637"/>
      <c r="C17" s="1637"/>
      <c r="D17" s="1637"/>
      <c r="E17" s="1633" t="s">
        <v>1460</v>
      </c>
      <c r="F17" s="1641" t="s">
        <v>694</v>
      </c>
      <c r="G17" s="731"/>
      <c r="H17" s="731"/>
      <c r="I17" s="731"/>
      <c r="J17" s="731"/>
      <c r="K17" s="731"/>
      <c r="L17" s="74"/>
      <c r="M17" s="460" t="s">
        <v>1082</v>
      </c>
      <c r="N17" s="1641" t="s">
        <v>1463</v>
      </c>
      <c r="O17" s="908"/>
      <c r="P17" s="908"/>
      <c r="Q17" s="908"/>
      <c r="R17" s="908"/>
      <c r="S17" s="908"/>
      <c r="T17" s="908"/>
      <c r="U17" s="908"/>
      <c r="V17" s="908"/>
      <c r="W17" s="908"/>
      <c r="X17" s="908"/>
      <c r="Y17" s="908"/>
      <c r="Z17" s="908"/>
      <c r="AA17" s="908"/>
      <c r="AB17" s="908"/>
      <c r="AC17" s="908"/>
      <c r="AD17" s="908"/>
      <c r="AE17" s="908"/>
      <c r="AF17" s="908"/>
      <c r="AG17" s="908"/>
      <c r="AH17" s="908"/>
      <c r="AI17" s="908"/>
      <c r="AJ17" s="908"/>
      <c r="AK17" s="908"/>
      <c r="AL17" s="908"/>
      <c r="AM17" s="908"/>
      <c r="AN17" s="908"/>
      <c r="AO17" s="908"/>
      <c r="AP17" s="908"/>
      <c r="AQ17" s="908"/>
      <c r="AR17" s="908"/>
      <c r="AS17" s="908"/>
      <c r="AT17" s="908"/>
      <c r="AU17" s="908"/>
      <c r="AV17" s="908"/>
      <c r="AW17" s="908"/>
      <c r="AX17" s="908"/>
      <c r="AY17" s="908"/>
      <c r="AZ17" s="908"/>
      <c r="BA17" s="908"/>
      <c r="BB17" s="908"/>
      <c r="BC17" s="908"/>
      <c r="BD17" s="908"/>
      <c r="BG17" s="474"/>
    </row>
    <row r="18" spans="1:80" s="446" customFormat="1" ht="64.150000000000006" customHeight="1" x14ac:dyDescent="0.3">
      <c r="A18" s="1637"/>
      <c r="B18" s="1637"/>
      <c r="C18" s="1637"/>
      <c r="D18" s="1637"/>
      <c r="E18" s="1633"/>
      <c r="F18" s="731"/>
      <c r="G18" s="731"/>
      <c r="H18" s="731"/>
      <c r="I18" s="731"/>
      <c r="J18" s="731"/>
      <c r="K18" s="731"/>
      <c r="L18" s="74"/>
      <c r="M18" s="460" t="s">
        <v>1461</v>
      </c>
      <c r="N18" s="1641" t="s">
        <v>80</v>
      </c>
      <c r="O18" s="1641"/>
      <c r="P18" s="1641"/>
      <c r="Q18" s="1641"/>
      <c r="R18" s="1641"/>
      <c r="S18" s="1641"/>
      <c r="T18" s="1641"/>
      <c r="U18" s="1641"/>
      <c r="V18" s="1641"/>
      <c r="W18" s="1641"/>
      <c r="X18" s="1641"/>
      <c r="Y18" s="1641"/>
      <c r="Z18" s="1641"/>
      <c r="AA18" s="1641"/>
      <c r="AB18" s="1641"/>
      <c r="AC18" s="1641"/>
      <c r="AD18" s="1641"/>
      <c r="AE18" s="1641"/>
      <c r="AF18" s="1641"/>
      <c r="AG18" s="1641"/>
      <c r="AH18" s="1641"/>
      <c r="AI18" s="1641"/>
      <c r="AJ18" s="1641"/>
      <c r="AK18" s="1641"/>
      <c r="AL18" s="1641"/>
      <c r="AM18" s="1641"/>
      <c r="AN18" s="1641"/>
      <c r="AO18" s="1641"/>
      <c r="AP18" s="1641"/>
      <c r="AQ18" s="1641"/>
      <c r="AR18" s="1641"/>
      <c r="AS18" s="1641"/>
      <c r="AT18" s="1641"/>
      <c r="AU18" s="1641"/>
      <c r="AV18" s="1641"/>
      <c r="AW18" s="1641"/>
      <c r="AX18" s="1641"/>
      <c r="AY18" s="1641"/>
      <c r="AZ18" s="1641"/>
      <c r="BA18" s="1641"/>
      <c r="BB18" s="1641"/>
      <c r="BC18" s="1641"/>
      <c r="BD18" s="1641"/>
      <c r="BG18" s="474"/>
    </row>
    <row r="19" spans="1:80" s="446" customFormat="1" ht="36" customHeight="1" x14ac:dyDescent="0.3">
      <c r="A19" s="1637"/>
      <c r="B19" s="1637"/>
      <c r="C19" s="1637"/>
      <c r="D19" s="1637"/>
      <c r="E19" s="1641" t="s">
        <v>353</v>
      </c>
      <c r="F19" s="1641" t="s">
        <v>21</v>
      </c>
      <c r="G19" s="1641"/>
      <c r="H19" s="1641"/>
      <c r="I19" s="1641"/>
      <c r="J19" s="1641"/>
      <c r="K19" s="1641"/>
      <c r="L19" s="1641"/>
      <c r="M19" s="460" t="s">
        <v>1082</v>
      </c>
      <c r="N19" s="1641" t="s">
        <v>656</v>
      </c>
      <c r="O19" s="1641"/>
      <c r="P19" s="1641"/>
      <c r="Q19" s="1641"/>
      <c r="R19" s="1641"/>
      <c r="S19" s="1641"/>
      <c r="T19" s="1641"/>
      <c r="U19" s="1641"/>
      <c r="V19" s="1641"/>
      <c r="W19" s="1641"/>
      <c r="X19" s="1641"/>
      <c r="Y19" s="1641"/>
      <c r="Z19" s="1641"/>
      <c r="AA19" s="1641"/>
      <c r="AB19" s="1641"/>
      <c r="AC19" s="1641"/>
      <c r="AD19" s="1641"/>
      <c r="AE19" s="1641"/>
      <c r="AF19" s="1641"/>
      <c r="AG19" s="1641"/>
      <c r="AH19" s="1641"/>
      <c r="AI19" s="1641"/>
      <c r="AJ19" s="1641"/>
      <c r="AK19" s="1641"/>
      <c r="AL19" s="1641"/>
      <c r="AM19" s="1641"/>
      <c r="AN19" s="1641"/>
      <c r="AO19" s="1641"/>
      <c r="AP19" s="1641"/>
      <c r="AQ19" s="1641"/>
      <c r="AR19" s="1641"/>
      <c r="AS19" s="1641"/>
      <c r="AT19" s="1641"/>
      <c r="AU19" s="1641"/>
      <c r="AV19" s="1641"/>
      <c r="AW19" s="1641"/>
      <c r="AX19" s="1641"/>
      <c r="AY19" s="1641"/>
      <c r="AZ19" s="1641"/>
      <c r="BA19" s="1641"/>
      <c r="BB19" s="1641"/>
      <c r="BC19" s="1641"/>
      <c r="BD19" s="1641"/>
      <c r="BG19" s="474"/>
      <c r="BH19"/>
      <c r="BI19"/>
      <c r="BJ19"/>
      <c r="BK19"/>
      <c r="BL19"/>
      <c r="BM19"/>
      <c r="BN19"/>
      <c r="BO19"/>
    </row>
    <row r="20" spans="1:80" s="446" customFormat="1" ht="54" customHeight="1" x14ac:dyDescent="0.3">
      <c r="A20" s="1637"/>
      <c r="B20" s="1637"/>
      <c r="C20" s="1637"/>
      <c r="D20" s="1637"/>
      <c r="E20" s="731"/>
      <c r="F20" s="1641"/>
      <c r="G20" s="1641"/>
      <c r="H20" s="1641"/>
      <c r="I20" s="1641"/>
      <c r="J20" s="1641"/>
      <c r="K20" s="1641"/>
      <c r="L20" s="1641"/>
      <c r="M20" s="460" t="s">
        <v>1139</v>
      </c>
      <c r="N20" s="1641" t="s">
        <v>1481</v>
      </c>
      <c r="O20" s="1641"/>
      <c r="P20" s="1641"/>
      <c r="Q20" s="1641"/>
      <c r="R20" s="1641"/>
      <c r="S20" s="1641"/>
      <c r="T20" s="1641"/>
      <c r="U20" s="1641"/>
      <c r="V20" s="1641"/>
      <c r="W20" s="1641"/>
      <c r="X20" s="1641"/>
      <c r="Y20" s="1641"/>
      <c r="Z20" s="1641"/>
      <c r="AA20" s="1641"/>
      <c r="AB20" s="1641"/>
      <c r="AC20" s="1641"/>
      <c r="AD20" s="1641"/>
      <c r="AE20" s="1641"/>
      <c r="AF20" s="1641"/>
      <c r="AG20" s="1641"/>
      <c r="AH20" s="1641"/>
      <c r="AI20" s="1641"/>
      <c r="AJ20" s="1641"/>
      <c r="AK20" s="1641"/>
      <c r="AL20" s="1641"/>
      <c r="AM20" s="1641"/>
      <c r="AN20" s="1641"/>
      <c r="AO20" s="1641"/>
      <c r="AP20" s="1641"/>
      <c r="AQ20" s="1641"/>
      <c r="AR20" s="1641"/>
      <c r="AS20" s="1641"/>
      <c r="AT20" s="1641"/>
      <c r="AU20" s="1641"/>
      <c r="AV20" s="1641"/>
      <c r="AW20" s="1641"/>
      <c r="AX20" s="1641"/>
      <c r="AY20" s="1641"/>
      <c r="AZ20" s="1641"/>
      <c r="BA20" s="1641"/>
      <c r="BB20" s="1641"/>
      <c r="BC20" s="1641"/>
      <c r="BD20" s="1641"/>
      <c r="BE20" s="460"/>
      <c r="BF20" s="460"/>
      <c r="BG20" s="475"/>
      <c r="BH20"/>
      <c r="BI20"/>
      <c r="BJ20"/>
      <c r="BK20"/>
      <c r="BL20"/>
      <c r="BM20"/>
      <c r="BN20"/>
      <c r="BO20"/>
    </row>
    <row r="21" spans="1:80" s="446" customFormat="1" ht="24" customHeight="1" x14ac:dyDescent="0.3">
      <c r="A21" s="1637"/>
      <c r="B21" s="1637"/>
      <c r="C21" s="1637"/>
      <c r="D21" s="1637"/>
      <c r="E21" s="460" t="s">
        <v>1011</v>
      </c>
      <c r="F21" s="1641" t="s">
        <v>1390</v>
      </c>
      <c r="G21" s="731"/>
      <c r="H21" s="731"/>
      <c r="I21" s="731"/>
      <c r="J21" s="731"/>
      <c r="K21" s="731"/>
      <c r="L21" s="731"/>
      <c r="M21" s="731"/>
      <c r="N21" s="731"/>
      <c r="O21" s="731"/>
      <c r="P21" s="731"/>
      <c r="Q21" s="731"/>
      <c r="R21" s="731"/>
      <c r="S21" s="731"/>
      <c r="T21" s="731"/>
      <c r="U21" s="731"/>
      <c r="V21" s="731"/>
      <c r="W21" s="731"/>
      <c r="X21" s="731"/>
      <c r="Y21" s="731"/>
      <c r="Z21" s="731"/>
      <c r="AA21" s="731"/>
      <c r="AB21" s="731"/>
      <c r="AC21" s="731"/>
      <c r="AD21" s="731"/>
      <c r="AE21" s="731"/>
      <c r="AF21" s="731"/>
      <c r="AG21" s="731"/>
      <c r="AH21" s="731"/>
      <c r="AI21" s="731"/>
      <c r="AJ21" s="731"/>
      <c r="AK21" s="731"/>
      <c r="AL21" s="731"/>
      <c r="AM21" s="731"/>
      <c r="AN21" s="731"/>
      <c r="AO21" s="731"/>
      <c r="AP21" s="731"/>
      <c r="AQ21" s="731"/>
      <c r="AR21" s="731"/>
      <c r="AS21" s="731"/>
      <c r="AT21" s="731"/>
      <c r="AU21" s="731"/>
      <c r="AV21" s="731"/>
      <c r="AW21" s="731"/>
      <c r="AX21" s="731"/>
      <c r="AY21" s="731"/>
      <c r="AZ21" s="731"/>
      <c r="BA21" s="731"/>
      <c r="BB21" s="731"/>
      <c r="BC21" s="731"/>
      <c r="BD21" s="731"/>
      <c r="BE21" s="460"/>
      <c r="BF21" s="460"/>
      <c r="BG21" s="475"/>
      <c r="BH21"/>
      <c r="BI21"/>
      <c r="BJ21"/>
      <c r="BK21"/>
      <c r="BL21"/>
      <c r="BM21"/>
      <c r="BN21"/>
      <c r="BO21"/>
    </row>
    <row r="22" spans="1:80" s="446" customFormat="1" ht="24" customHeight="1" x14ac:dyDescent="0.3">
      <c r="A22" s="1637"/>
      <c r="B22" s="1637"/>
      <c r="C22" s="1637"/>
      <c r="D22" s="1637"/>
      <c r="E22" s="460"/>
      <c r="F22" s="460"/>
      <c r="G22" s="460"/>
      <c r="H22" s="465"/>
      <c r="I22" s="465"/>
      <c r="J22" s="465"/>
      <c r="K22" s="465"/>
      <c r="L22" s="465"/>
      <c r="M22" s="1647" t="s">
        <v>1480</v>
      </c>
      <c r="N22" s="1648"/>
      <c r="O22" s="1648"/>
      <c r="P22" s="1648"/>
      <c r="Q22" s="1648"/>
      <c r="R22" s="1648"/>
      <c r="S22" s="1648"/>
      <c r="T22" s="1648"/>
      <c r="U22" s="1649"/>
      <c r="V22" s="470"/>
      <c r="W22" s="1650" t="s">
        <v>102</v>
      </c>
      <c r="X22" s="1650"/>
      <c r="Y22" s="1650"/>
      <c r="Z22" s="1650"/>
      <c r="AA22" s="1650"/>
      <c r="AB22" s="1650"/>
      <c r="AC22" s="1650"/>
      <c r="AD22" s="1651"/>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338"/>
      <c r="BC22" s="338"/>
      <c r="BD22" s="452"/>
      <c r="BE22" s="460"/>
      <c r="BF22" s="460"/>
      <c r="BG22" s="475"/>
    </row>
    <row r="23" spans="1:80" s="446" customFormat="1" ht="24" customHeight="1" x14ac:dyDescent="0.3">
      <c r="A23" s="1637"/>
      <c r="B23" s="1637"/>
      <c r="C23" s="1637"/>
      <c r="D23" s="1637"/>
      <c r="E23" s="460"/>
      <c r="F23" s="460"/>
      <c r="G23" s="460"/>
      <c r="H23" s="465"/>
      <c r="I23" s="465"/>
      <c r="J23" s="465"/>
      <c r="K23" s="465"/>
      <c r="L23" s="465"/>
      <c r="M23" s="135" t="s">
        <v>204</v>
      </c>
      <c r="N23" s="466" t="str">
        <f>IF(BN103=0,"□","■")</f>
        <v>□</v>
      </c>
      <c r="O23" s="1652" t="s">
        <v>1388</v>
      </c>
      <c r="P23" s="1652"/>
      <c r="Q23" s="1653"/>
      <c r="R23" s="468" t="str">
        <f>IF(N23="■","□","■")</f>
        <v>■</v>
      </c>
      <c r="S23" s="1652" t="s">
        <v>808</v>
      </c>
      <c r="T23" s="1652"/>
      <c r="U23" s="1652"/>
      <c r="V23" s="135" t="s">
        <v>204</v>
      </c>
      <c r="W23" s="466" t="str">
        <f>IF(BP103=0,"□","■")</f>
        <v>□</v>
      </c>
      <c r="X23" s="1652" t="s">
        <v>1388</v>
      </c>
      <c r="Y23" s="1652"/>
      <c r="Z23" s="1653"/>
      <c r="AA23" s="468" t="str">
        <f>IF(W23="■","□","■")</f>
        <v>■</v>
      </c>
      <c r="AB23" s="1652" t="s">
        <v>808</v>
      </c>
      <c r="AC23" s="1652"/>
      <c r="AD23" s="1653"/>
      <c r="AE23" s="472"/>
      <c r="AF23" s="1777" t="s">
        <v>629</v>
      </c>
      <c r="AG23" s="1778" t="s">
        <v>453</v>
      </c>
      <c r="AH23" s="1778"/>
      <c r="AI23" s="1778"/>
      <c r="AJ23" s="1778"/>
      <c r="AK23" s="1778"/>
      <c r="AL23" s="1778"/>
      <c r="AM23" s="1778"/>
      <c r="AN23" s="1778"/>
      <c r="AO23" s="1778"/>
      <c r="AP23" s="1778"/>
      <c r="AQ23" s="1778"/>
      <c r="AR23" s="1778"/>
      <c r="AS23" s="1778"/>
      <c r="AT23" s="1778"/>
      <c r="AU23" s="1778"/>
      <c r="AV23" s="1778"/>
      <c r="AW23" s="1778"/>
      <c r="AX23" s="1778"/>
      <c r="AY23" s="1778"/>
      <c r="AZ23" s="1778"/>
      <c r="BA23" s="1778"/>
      <c r="BB23" s="1778"/>
      <c r="BC23" s="1778"/>
      <c r="BD23" s="1778"/>
      <c r="BE23" s="460"/>
      <c r="BF23" s="460"/>
      <c r="BG23" s="475"/>
      <c r="BI23" s="479" t="s">
        <v>301</v>
      </c>
      <c r="BJ23"/>
      <c r="BK23"/>
    </row>
    <row r="24" spans="1:80" s="446" customFormat="1" ht="24" customHeight="1" x14ac:dyDescent="0.3">
      <c r="A24" s="1637"/>
      <c r="B24" s="1637"/>
      <c r="C24" s="1637"/>
      <c r="D24" s="1637"/>
      <c r="E24" s="460"/>
      <c r="F24" s="460"/>
      <c r="G24" s="460"/>
      <c r="H24" s="74"/>
      <c r="I24" s="74"/>
      <c r="J24" s="74"/>
      <c r="K24" s="74"/>
      <c r="L24" s="74"/>
      <c r="M24" s="135" t="s">
        <v>206</v>
      </c>
      <c r="N24" s="466" t="str">
        <f>IF(BO103=0,"□","■")</f>
        <v>□</v>
      </c>
      <c r="O24" s="1652" t="s">
        <v>1388</v>
      </c>
      <c r="P24" s="1652"/>
      <c r="Q24" s="1653"/>
      <c r="R24" s="468" t="str">
        <f>IF(N24="■","□","■")</f>
        <v>■</v>
      </c>
      <c r="S24" s="1652" t="s">
        <v>808</v>
      </c>
      <c r="T24" s="1652"/>
      <c r="U24" s="1652"/>
      <c r="V24" s="135" t="s">
        <v>206</v>
      </c>
      <c r="W24" s="466" t="str">
        <f>IF(BQ103=0,"□","■")</f>
        <v>□</v>
      </c>
      <c r="X24" s="1652" t="s">
        <v>1388</v>
      </c>
      <c r="Y24" s="1652"/>
      <c r="Z24" s="1653"/>
      <c r="AA24" s="468" t="str">
        <f>IF(W24="■","□","■")</f>
        <v>■</v>
      </c>
      <c r="AB24" s="1652" t="s">
        <v>808</v>
      </c>
      <c r="AC24" s="1652"/>
      <c r="AD24" s="1653"/>
      <c r="AE24" s="472"/>
      <c r="AF24" s="1777"/>
      <c r="AG24" s="1778"/>
      <c r="AH24" s="1778"/>
      <c r="AI24" s="1778"/>
      <c r="AJ24" s="1778"/>
      <c r="AK24" s="1778"/>
      <c r="AL24" s="1778"/>
      <c r="AM24" s="1778"/>
      <c r="AN24" s="1778"/>
      <c r="AO24" s="1778"/>
      <c r="AP24" s="1778"/>
      <c r="AQ24" s="1778"/>
      <c r="AR24" s="1778"/>
      <c r="AS24" s="1778"/>
      <c r="AT24" s="1778"/>
      <c r="AU24" s="1778"/>
      <c r="AV24" s="1778"/>
      <c r="AW24" s="1778"/>
      <c r="AX24" s="1778"/>
      <c r="AY24" s="1778"/>
      <c r="AZ24" s="1778"/>
      <c r="BA24" s="1778"/>
      <c r="BB24" s="1778"/>
      <c r="BC24" s="1778"/>
      <c r="BD24" s="1778"/>
      <c r="BE24" s="460"/>
      <c r="BF24" s="460"/>
      <c r="BG24" s="475"/>
      <c r="BH24" t="s">
        <v>0</v>
      </c>
      <c r="BI24" t="s">
        <v>445</v>
      </c>
      <c r="BJ24" t="s">
        <v>555</v>
      </c>
      <c r="BK24" t="s">
        <v>557</v>
      </c>
      <c r="BL24" t="s">
        <v>955</v>
      </c>
      <c r="BM24"/>
      <c r="BN24"/>
    </row>
    <row r="25" spans="1:80" s="446" customFormat="1" ht="24" customHeight="1" x14ac:dyDescent="0.3">
      <c r="A25" s="1637"/>
      <c r="B25" s="1637"/>
      <c r="C25" s="1637"/>
      <c r="D25" s="1638"/>
      <c r="E25" s="1641" t="s">
        <v>627</v>
      </c>
      <c r="F25" s="1641"/>
      <c r="G25" s="1641"/>
      <c r="H25" s="1641"/>
      <c r="I25" s="1641"/>
      <c r="J25" s="1641"/>
      <c r="K25" s="1641"/>
      <c r="L25" s="1641"/>
      <c r="M25" s="1641"/>
      <c r="N25" s="1641"/>
      <c r="O25" s="1641"/>
      <c r="P25" s="1641"/>
      <c r="Q25" s="1641"/>
      <c r="R25" s="1641"/>
      <c r="S25" s="1641"/>
      <c r="T25" s="1641"/>
      <c r="U25" s="1641"/>
      <c r="V25" s="1641"/>
      <c r="W25" s="1641"/>
      <c r="X25" s="1641"/>
      <c r="Y25" s="1641"/>
      <c r="Z25" s="1641"/>
      <c r="AA25" s="1641"/>
      <c r="AB25" s="1641"/>
      <c r="AC25" s="1641"/>
      <c r="AD25" s="1641"/>
      <c r="AE25" s="1641"/>
      <c r="AF25" s="1641"/>
      <c r="AG25" s="1641"/>
      <c r="AH25" s="1641"/>
      <c r="AI25" s="1641"/>
      <c r="AJ25" s="1641"/>
      <c r="AK25" s="1641"/>
      <c r="AL25" s="1641"/>
      <c r="AM25" s="1641"/>
      <c r="AN25" s="1641"/>
      <c r="AO25" s="1641"/>
      <c r="AP25" s="1641"/>
      <c r="AQ25" s="1641"/>
      <c r="AR25" s="1641"/>
      <c r="AS25" s="1641"/>
      <c r="AT25" s="1641"/>
      <c r="AU25" s="1641"/>
      <c r="AV25" s="1641"/>
      <c r="AW25" s="1641"/>
      <c r="AX25" s="1641"/>
      <c r="AY25" s="1641"/>
      <c r="AZ25" s="1641"/>
      <c r="BA25" s="1641"/>
      <c r="BB25" s="1641"/>
      <c r="BC25" s="1641"/>
      <c r="BD25" s="1641"/>
      <c r="BG25" s="474"/>
      <c r="BH25" t="s">
        <v>5</v>
      </c>
      <c r="BI25"/>
      <c r="BJ25"/>
      <c r="BK25" s="480" t="s">
        <v>728</v>
      </c>
      <c r="BL25" s="480"/>
      <c r="BM25" s="480"/>
      <c r="BN25"/>
    </row>
    <row r="26" spans="1:80" s="446" customFormat="1" ht="30" customHeight="1" x14ac:dyDescent="0.3">
      <c r="A26" s="1779" t="s">
        <v>502</v>
      </c>
      <c r="B26" s="671"/>
      <c r="C26" s="671"/>
      <c r="D26" s="671"/>
      <c r="E26" s="671"/>
      <c r="F26" s="671"/>
      <c r="G26" s="671"/>
      <c r="H26" s="671"/>
      <c r="I26" s="671"/>
      <c r="J26" s="671"/>
      <c r="K26" s="671"/>
      <c r="L26" s="671"/>
      <c r="M26" s="671"/>
      <c r="N26" s="671"/>
      <c r="O26" s="671"/>
      <c r="P26" s="671"/>
      <c r="Q26" s="671"/>
      <c r="R26" s="671"/>
      <c r="S26" s="671"/>
      <c r="T26" s="671"/>
      <c r="U26" s="671"/>
      <c r="V26" s="671"/>
      <c r="W26" s="671"/>
      <c r="X26" s="671"/>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G26" s="360"/>
      <c r="BH26"/>
      <c r="BI26"/>
      <c r="BJ26"/>
      <c r="BK26"/>
      <c r="BL26"/>
      <c r="BM26"/>
      <c r="BN26"/>
      <c r="BO26"/>
    </row>
    <row r="27" spans="1:80" s="446" customFormat="1" ht="30" customHeight="1" x14ac:dyDescent="0.3">
      <c r="A27" s="671"/>
      <c r="B27" s="671"/>
      <c r="C27" s="671"/>
      <c r="D27" s="671"/>
      <c r="E27" s="671"/>
      <c r="F27" s="671"/>
      <c r="G27" s="671"/>
      <c r="H27" s="671"/>
      <c r="I27" s="671"/>
      <c r="J27" s="671"/>
      <c r="K27" s="671"/>
      <c r="L27" s="671"/>
      <c r="M27" s="671"/>
      <c r="N27" s="671"/>
      <c r="O27" s="671"/>
      <c r="P27" s="671"/>
      <c r="Q27" s="671"/>
      <c r="R27" s="671"/>
      <c r="S27" s="671"/>
      <c r="T27" s="671"/>
      <c r="U27" s="671"/>
      <c r="V27" s="671"/>
      <c r="W27" s="671"/>
      <c r="X27" s="671"/>
      <c r="Y27" s="1654" t="s">
        <v>1028</v>
      </c>
      <c r="Z27" s="1655"/>
      <c r="AA27" s="1655"/>
      <c r="AB27" s="1655"/>
      <c r="AC27" s="1655"/>
      <c r="AD27" s="1656"/>
      <c r="AE27" s="1657" t="s">
        <v>1122</v>
      </c>
      <c r="AF27" s="1658"/>
      <c r="AG27" s="1658"/>
      <c r="AH27" s="1658"/>
      <c r="AI27" s="1658"/>
      <c r="AJ27" s="1658"/>
      <c r="AK27" s="1658"/>
      <c r="AL27" s="1658"/>
      <c r="AM27" s="1658"/>
      <c r="AN27" s="1658"/>
      <c r="AO27" s="1658"/>
      <c r="AP27" s="1658"/>
      <c r="AQ27" s="1658"/>
      <c r="AR27" s="1658"/>
      <c r="AS27" s="1658"/>
      <c r="AT27" s="1658"/>
      <c r="AU27" s="1658"/>
      <c r="AV27" s="1658"/>
      <c r="AW27" s="1658"/>
      <c r="AX27" s="1658"/>
      <c r="AY27" s="1658"/>
      <c r="AZ27" s="1658"/>
      <c r="BA27" s="1658"/>
      <c r="BB27" s="1658"/>
      <c r="BC27" s="1658"/>
      <c r="BD27" s="1659"/>
      <c r="BF27" s="473"/>
      <c r="BG27" s="476" t="s">
        <v>59</v>
      </c>
      <c r="BH27" s="473"/>
      <c r="BI27" s="473"/>
      <c r="BJ27" t="s">
        <v>1313</v>
      </c>
      <c r="BK27" t="s">
        <v>1021</v>
      </c>
      <c r="BL27"/>
      <c r="BM27"/>
      <c r="BN27" t="s">
        <v>624</v>
      </c>
      <c r="BO27" t="s">
        <v>1513</v>
      </c>
      <c r="BP27" t="s">
        <v>294</v>
      </c>
      <c r="BQ27" t="s">
        <v>1514</v>
      </c>
      <c r="BR27"/>
      <c r="BS27"/>
    </row>
    <row r="28" spans="1:80" s="446" customFormat="1" ht="30" customHeight="1" x14ac:dyDescent="0.3">
      <c r="A28" s="1780" t="s">
        <v>554</v>
      </c>
      <c r="B28" s="1781"/>
      <c r="C28" s="1781"/>
      <c r="D28" s="1781"/>
      <c r="E28" s="1781"/>
      <c r="F28" s="1781"/>
      <c r="G28" s="1781"/>
      <c r="H28" s="1781"/>
      <c r="I28" s="1781"/>
      <c r="J28" s="1781"/>
      <c r="K28" s="1781"/>
      <c r="L28" s="1781"/>
      <c r="M28" s="1781"/>
      <c r="N28" s="1781"/>
      <c r="O28" s="1781"/>
      <c r="P28" s="1781"/>
      <c r="Q28" s="1660" t="s">
        <v>508</v>
      </c>
      <c r="R28" s="1660"/>
      <c r="S28" s="1660"/>
      <c r="T28" s="1660"/>
      <c r="U28" s="1660"/>
      <c r="V28" s="1660"/>
      <c r="W28" s="1660"/>
      <c r="X28" s="1661"/>
      <c r="Y28" s="1783" t="s">
        <v>577</v>
      </c>
      <c r="Z28" s="1784"/>
      <c r="AA28" s="1784"/>
      <c r="AB28" s="1787" t="s">
        <v>1444</v>
      </c>
      <c r="AC28" s="1784"/>
      <c r="AD28" s="1788"/>
      <c r="AE28" s="1662" t="s">
        <v>638</v>
      </c>
      <c r="AF28" s="1663"/>
      <c r="AG28" s="1663"/>
      <c r="AH28" s="1663"/>
      <c r="AI28" s="1663"/>
      <c r="AJ28" s="1663"/>
      <c r="AK28" s="1663"/>
      <c r="AL28" s="1663"/>
      <c r="AM28" s="1663"/>
      <c r="AN28" s="1663"/>
      <c r="AO28" s="1663"/>
      <c r="AP28" s="1663"/>
      <c r="AQ28" s="1663"/>
      <c r="AR28" s="1664" t="s">
        <v>811</v>
      </c>
      <c r="AS28" s="1663"/>
      <c r="AT28" s="1663"/>
      <c r="AU28" s="1663"/>
      <c r="AV28" s="1663"/>
      <c r="AW28" s="1663"/>
      <c r="AX28" s="1663"/>
      <c r="AY28" s="1663"/>
      <c r="AZ28" s="1663"/>
      <c r="BA28" s="1663"/>
      <c r="BB28" s="1663"/>
      <c r="BC28" s="1663"/>
      <c r="BD28" s="1665"/>
      <c r="BF28">
        <v>28</v>
      </c>
      <c r="BG28" s="477"/>
      <c r="BH28" s="137"/>
      <c r="BI28" s="137"/>
      <c r="BJ28" s="1666">
        <v>45658</v>
      </c>
      <c r="BK28" s="1667"/>
      <c r="BL28" s="137"/>
      <c r="BM28" s="137"/>
      <c r="BN28" s="1668" t="s">
        <v>265</v>
      </c>
      <c r="BO28" s="1669"/>
      <c r="BP28" s="1668" t="s">
        <v>1275</v>
      </c>
      <c r="BQ28" s="1669"/>
      <c r="BR28" s="137"/>
      <c r="BS28" s="137"/>
      <c r="BT28" s="478"/>
    </row>
    <row r="29" spans="1:80" ht="30" customHeight="1" x14ac:dyDescent="0.3">
      <c r="A29" s="1782"/>
      <c r="B29" s="1725"/>
      <c r="C29" s="1725"/>
      <c r="D29" s="1725"/>
      <c r="E29" s="1725"/>
      <c r="F29" s="1725"/>
      <c r="G29" s="1725"/>
      <c r="H29" s="1725"/>
      <c r="I29" s="1725"/>
      <c r="J29" s="1725"/>
      <c r="K29" s="1725"/>
      <c r="L29" s="1725"/>
      <c r="M29" s="1725"/>
      <c r="N29" s="1725"/>
      <c r="O29" s="1725"/>
      <c r="P29" s="1725"/>
      <c r="Q29" s="1670" t="s">
        <v>572</v>
      </c>
      <c r="R29" s="1670"/>
      <c r="S29" s="1670" t="s">
        <v>631</v>
      </c>
      <c r="T29" s="1670"/>
      <c r="U29" s="1670" t="s">
        <v>375</v>
      </c>
      <c r="V29" s="1670"/>
      <c r="W29" s="1670" t="s">
        <v>632</v>
      </c>
      <c r="X29" s="1671"/>
      <c r="Y29" s="1785"/>
      <c r="Z29" s="1786"/>
      <c r="AA29" s="1786"/>
      <c r="AB29" s="1786"/>
      <c r="AC29" s="1786"/>
      <c r="AD29" s="1789"/>
      <c r="AE29" s="1672" t="s">
        <v>1123</v>
      </c>
      <c r="AF29" s="1673"/>
      <c r="AG29" s="1673"/>
      <c r="AH29" s="1674" t="s">
        <v>859</v>
      </c>
      <c r="AI29" s="1674"/>
      <c r="AJ29" s="1674"/>
      <c r="AK29" s="1674"/>
      <c r="AL29" s="1674"/>
      <c r="AM29" s="1674"/>
      <c r="AN29" s="1674"/>
      <c r="AO29" s="1675" t="s">
        <v>1041</v>
      </c>
      <c r="AP29" s="1674"/>
      <c r="AQ29" s="1674"/>
      <c r="AR29" s="1675" t="s">
        <v>1124</v>
      </c>
      <c r="AS29" s="1674"/>
      <c r="AT29" s="1674"/>
      <c r="AU29" s="1674" t="s">
        <v>859</v>
      </c>
      <c r="AV29" s="1674"/>
      <c r="AW29" s="1674"/>
      <c r="AX29" s="1674"/>
      <c r="AY29" s="1674"/>
      <c r="AZ29" s="1674"/>
      <c r="BA29" s="1674"/>
      <c r="BB29" s="1675" t="s">
        <v>1126</v>
      </c>
      <c r="BC29" s="1674"/>
      <c r="BD29" s="1676"/>
      <c r="BF29">
        <v>29</v>
      </c>
      <c r="BG29" s="477"/>
      <c r="BH29" s="137"/>
      <c r="BI29" s="137"/>
      <c r="BJ29" s="477" t="s">
        <v>204</v>
      </c>
      <c r="BK29" s="477" t="s">
        <v>206</v>
      </c>
      <c r="BL29" s="137"/>
      <c r="BM29" s="137"/>
      <c r="BN29" s="481" t="s">
        <v>204</v>
      </c>
      <c r="BO29" s="481" t="s">
        <v>204</v>
      </c>
      <c r="BP29" s="481" t="s">
        <v>204</v>
      </c>
      <c r="BQ29" s="481" t="s">
        <v>204</v>
      </c>
      <c r="BR29" s="137"/>
      <c r="BS29" s="137"/>
      <c r="BT29" s="137"/>
      <c r="BZ29" s="446"/>
      <c r="CA29" s="446"/>
      <c r="CB29" s="446"/>
    </row>
    <row r="30" spans="1:80" ht="22.15" customHeight="1" x14ac:dyDescent="0.3">
      <c r="A30" s="449" t="str">
        <f t="shared" ref="A30:A70" si="0">BG30</f>
        <v>□</v>
      </c>
      <c r="B30" s="453">
        <v>1</v>
      </c>
      <c r="C30" s="1689" t="s">
        <v>633</v>
      </c>
      <c r="D30" s="1690"/>
      <c r="E30" s="1689"/>
      <c r="F30" s="1689"/>
      <c r="G30" s="1689"/>
      <c r="H30" s="1689"/>
      <c r="I30" s="1689"/>
      <c r="J30" s="1689"/>
      <c r="K30" s="1689"/>
      <c r="L30" s="1689"/>
      <c r="M30" s="1689"/>
      <c r="N30" s="1689"/>
      <c r="O30" s="1690"/>
      <c r="P30" s="1690"/>
      <c r="Q30" s="1691" t="s">
        <v>634</v>
      </c>
      <c r="R30" s="1691"/>
      <c r="S30" s="1692"/>
      <c r="T30" s="1693"/>
      <c r="U30" s="1692"/>
      <c r="V30" s="1693"/>
      <c r="W30" s="1692"/>
      <c r="X30" s="1694"/>
      <c r="Y30" s="1695"/>
      <c r="Z30" s="1655"/>
      <c r="AA30" s="1655"/>
      <c r="AB30" s="1696"/>
      <c r="AC30" s="1655"/>
      <c r="AD30" s="1656"/>
      <c r="AE30" s="1688"/>
      <c r="AF30" s="1374"/>
      <c r="AG30" s="1374"/>
      <c r="AH30" s="798"/>
      <c r="AI30" s="798"/>
      <c r="AJ30" s="798"/>
      <c r="AK30" s="798"/>
      <c r="AL30" s="798"/>
      <c r="AM30" s="798"/>
      <c r="AN30" s="798"/>
      <c r="AO30" s="797" t="s">
        <v>728</v>
      </c>
      <c r="AP30" s="797"/>
      <c r="AQ30" s="797"/>
      <c r="AR30" s="797"/>
      <c r="AS30" s="797"/>
      <c r="AT30" s="797"/>
      <c r="AU30" s="798"/>
      <c r="AV30" s="798"/>
      <c r="AW30" s="798"/>
      <c r="AX30" s="798"/>
      <c r="AY30" s="798"/>
      <c r="AZ30" s="798"/>
      <c r="BA30" s="798"/>
      <c r="BB30" s="797" t="s">
        <v>728</v>
      </c>
      <c r="BC30" s="797"/>
      <c r="BD30" s="1677"/>
      <c r="BF30">
        <v>30</v>
      </c>
      <c r="BG30" s="477" t="str">
        <f t="shared" ref="BG30:BG70" si="1">IF(BR30&gt;0,"■","□")</f>
        <v>□</v>
      </c>
      <c r="BH30" s="137">
        <f t="shared" ref="BH30:BH70" si="2">IF(BG30="■",1,0)</f>
        <v>0</v>
      </c>
      <c r="BI30" s="137"/>
      <c r="BJ30" s="137">
        <f t="shared" ref="BJ30:BJ70" si="3">IF(Y30="該当",1,0)</f>
        <v>0</v>
      </c>
      <c r="BK30" s="137">
        <f t="shared" ref="BK30:BK70" si="4">IF(AB30="該当",1,0)</f>
        <v>0</v>
      </c>
      <c r="BL30" s="137">
        <f t="shared" ref="BL30:BL70" si="5">SUM(BJ30:BK30)</f>
        <v>0</v>
      </c>
      <c r="BM30" s="137"/>
      <c r="BN30" s="137">
        <f t="shared" ref="BN30:BN70" si="6">IF(AE30="有り",1,0)</f>
        <v>0</v>
      </c>
      <c r="BO30" s="137">
        <f t="shared" ref="BO30:BO70" si="7">IF(AO30="対象",1,0)</f>
        <v>0</v>
      </c>
      <c r="BP30" s="137">
        <f t="shared" ref="BP30:BP82" si="8">IF(AR30="使用する",1,0)</f>
        <v>0</v>
      </c>
      <c r="BQ30" s="137">
        <f t="shared" ref="BQ30:BQ70" si="9">IF(BB30="対象",1,0)</f>
        <v>0</v>
      </c>
      <c r="BR30" s="137">
        <f t="shared" ref="BR30:BR70" si="10">SUM(BN30:BQ30)</f>
        <v>0</v>
      </c>
      <c r="BS30" s="137"/>
      <c r="BT30" s="137">
        <f t="shared" ref="BT30:BT70" si="11">BL30+BR30</f>
        <v>0</v>
      </c>
      <c r="BZ30" s="446"/>
      <c r="CA30" s="446"/>
      <c r="CB30" s="446"/>
    </row>
    <row r="31" spans="1:80" ht="22.15" customHeight="1" x14ac:dyDescent="0.3">
      <c r="A31" s="450" t="str">
        <f t="shared" si="0"/>
        <v>□</v>
      </c>
      <c r="B31" s="454">
        <v>2</v>
      </c>
      <c r="C31" s="1678" t="s">
        <v>425</v>
      </c>
      <c r="D31" s="1679"/>
      <c r="E31" s="1678"/>
      <c r="F31" s="1678"/>
      <c r="G31" s="1678"/>
      <c r="H31" s="1678"/>
      <c r="I31" s="1678"/>
      <c r="J31" s="1678"/>
      <c r="K31" s="1678"/>
      <c r="L31" s="1678"/>
      <c r="M31" s="1678"/>
      <c r="N31" s="1678"/>
      <c r="O31" s="1679"/>
      <c r="P31" s="1679"/>
      <c r="Q31" s="1680" t="s">
        <v>634</v>
      </c>
      <c r="R31" s="1680"/>
      <c r="S31" s="1681"/>
      <c r="T31" s="1682"/>
      <c r="U31" s="1681"/>
      <c r="V31" s="1682"/>
      <c r="W31" s="1681" t="s">
        <v>352</v>
      </c>
      <c r="X31" s="1683"/>
      <c r="Y31" s="1684"/>
      <c r="Z31" s="1685"/>
      <c r="AA31" s="1685"/>
      <c r="AB31" s="1686"/>
      <c r="AC31" s="1685"/>
      <c r="AD31" s="1687"/>
      <c r="AE31" s="1688"/>
      <c r="AF31" s="1374"/>
      <c r="AG31" s="1374"/>
      <c r="AH31" s="798"/>
      <c r="AI31" s="798"/>
      <c r="AJ31" s="798"/>
      <c r="AK31" s="798"/>
      <c r="AL31" s="798"/>
      <c r="AM31" s="798"/>
      <c r="AN31" s="798"/>
      <c r="AO31" s="797" t="s">
        <v>728</v>
      </c>
      <c r="AP31" s="797"/>
      <c r="AQ31" s="797"/>
      <c r="AR31" s="797"/>
      <c r="AS31" s="797"/>
      <c r="AT31" s="797"/>
      <c r="AU31" s="798"/>
      <c r="AV31" s="798"/>
      <c r="AW31" s="798"/>
      <c r="AX31" s="798"/>
      <c r="AY31" s="798"/>
      <c r="AZ31" s="798"/>
      <c r="BA31" s="798"/>
      <c r="BB31" s="797" t="s">
        <v>728</v>
      </c>
      <c r="BC31" s="797"/>
      <c r="BD31" s="1677"/>
      <c r="BF31">
        <v>31</v>
      </c>
      <c r="BG31" s="477" t="str">
        <f t="shared" si="1"/>
        <v>□</v>
      </c>
      <c r="BH31" s="137">
        <f t="shared" si="2"/>
        <v>0</v>
      </c>
      <c r="BI31" s="137"/>
      <c r="BJ31" s="137">
        <f t="shared" si="3"/>
        <v>0</v>
      </c>
      <c r="BK31" s="137">
        <f t="shared" si="4"/>
        <v>0</v>
      </c>
      <c r="BL31" s="137">
        <f t="shared" si="5"/>
        <v>0</v>
      </c>
      <c r="BM31" s="137"/>
      <c r="BN31" s="137">
        <f t="shared" si="6"/>
        <v>0</v>
      </c>
      <c r="BO31" s="137">
        <f t="shared" si="7"/>
        <v>0</v>
      </c>
      <c r="BP31" s="137">
        <f t="shared" si="8"/>
        <v>0</v>
      </c>
      <c r="BQ31" s="137">
        <f t="shared" si="9"/>
        <v>0</v>
      </c>
      <c r="BR31" s="137">
        <f t="shared" si="10"/>
        <v>0</v>
      </c>
      <c r="BS31" s="137"/>
      <c r="BT31" s="137">
        <f t="shared" si="11"/>
        <v>0</v>
      </c>
      <c r="BZ31" s="446"/>
      <c r="CA31" s="446"/>
      <c r="CB31" s="446"/>
    </row>
    <row r="32" spans="1:80" ht="22.15" customHeight="1" x14ac:dyDescent="0.3">
      <c r="A32" s="450" t="str">
        <f t="shared" si="0"/>
        <v>□</v>
      </c>
      <c r="B32" s="454">
        <v>3</v>
      </c>
      <c r="C32" s="1678" t="s">
        <v>635</v>
      </c>
      <c r="D32" s="1679"/>
      <c r="E32" s="1678"/>
      <c r="F32" s="1678"/>
      <c r="G32" s="1678"/>
      <c r="H32" s="1678"/>
      <c r="I32" s="1678"/>
      <c r="J32" s="1678"/>
      <c r="K32" s="1678"/>
      <c r="L32" s="1678"/>
      <c r="M32" s="1678"/>
      <c r="N32" s="1678"/>
      <c r="O32" s="1679"/>
      <c r="P32" s="1679"/>
      <c r="Q32" s="1680" t="s">
        <v>634</v>
      </c>
      <c r="R32" s="1680"/>
      <c r="S32" s="1681"/>
      <c r="T32" s="1682"/>
      <c r="U32" s="1681"/>
      <c r="V32" s="1682"/>
      <c r="W32" s="1681" t="s">
        <v>352</v>
      </c>
      <c r="X32" s="1683"/>
      <c r="Y32" s="1684"/>
      <c r="Z32" s="1685"/>
      <c r="AA32" s="1685"/>
      <c r="AB32" s="1686"/>
      <c r="AC32" s="1685"/>
      <c r="AD32" s="1687"/>
      <c r="AE32" s="1688"/>
      <c r="AF32" s="1374"/>
      <c r="AG32" s="1374"/>
      <c r="AH32" s="798"/>
      <c r="AI32" s="798"/>
      <c r="AJ32" s="798"/>
      <c r="AK32" s="798"/>
      <c r="AL32" s="798"/>
      <c r="AM32" s="798"/>
      <c r="AN32" s="798"/>
      <c r="AO32" s="797" t="s">
        <v>728</v>
      </c>
      <c r="AP32" s="797"/>
      <c r="AQ32" s="797"/>
      <c r="AR32" s="797"/>
      <c r="AS32" s="797"/>
      <c r="AT32" s="797"/>
      <c r="AU32" s="798"/>
      <c r="AV32" s="798"/>
      <c r="AW32" s="798"/>
      <c r="AX32" s="798"/>
      <c r="AY32" s="798"/>
      <c r="AZ32" s="798"/>
      <c r="BA32" s="798"/>
      <c r="BB32" s="797" t="s">
        <v>728</v>
      </c>
      <c r="BC32" s="797"/>
      <c r="BD32" s="1677"/>
      <c r="BF32">
        <v>32</v>
      </c>
      <c r="BG32" s="477" t="str">
        <f t="shared" si="1"/>
        <v>□</v>
      </c>
      <c r="BH32" s="137">
        <f t="shared" si="2"/>
        <v>0</v>
      </c>
      <c r="BI32" s="137"/>
      <c r="BJ32" s="137">
        <f t="shared" si="3"/>
        <v>0</v>
      </c>
      <c r="BK32" s="137">
        <f t="shared" si="4"/>
        <v>0</v>
      </c>
      <c r="BL32" s="137">
        <f t="shared" si="5"/>
        <v>0</v>
      </c>
      <c r="BM32" s="137"/>
      <c r="BN32" s="137">
        <f t="shared" si="6"/>
        <v>0</v>
      </c>
      <c r="BO32" s="137">
        <f t="shared" si="7"/>
        <v>0</v>
      </c>
      <c r="BP32" s="137">
        <f t="shared" si="8"/>
        <v>0</v>
      </c>
      <c r="BQ32" s="137">
        <f t="shared" si="9"/>
        <v>0</v>
      </c>
      <c r="BR32" s="137">
        <f t="shared" si="10"/>
        <v>0</v>
      </c>
      <c r="BS32" s="137"/>
      <c r="BT32" s="137">
        <f t="shared" si="11"/>
        <v>0</v>
      </c>
    </row>
    <row r="33" spans="1:72" ht="22.15" customHeight="1" x14ac:dyDescent="0.3">
      <c r="A33" s="450" t="str">
        <f t="shared" si="0"/>
        <v>□</v>
      </c>
      <c r="B33" s="454">
        <v>4</v>
      </c>
      <c r="C33" s="1678" t="s">
        <v>636</v>
      </c>
      <c r="D33" s="1679"/>
      <c r="E33" s="1678"/>
      <c r="F33" s="1678"/>
      <c r="G33" s="1678"/>
      <c r="H33" s="1678"/>
      <c r="I33" s="1678"/>
      <c r="J33" s="1678"/>
      <c r="K33" s="1678"/>
      <c r="L33" s="1678"/>
      <c r="M33" s="1678"/>
      <c r="N33" s="1678"/>
      <c r="O33" s="1679"/>
      <c r="P33" s="1679"/>
      <c r="Q33" s="1680" t="s">
        <v>634</v>
      </c>
      <c r="R33" s="1680"/>
      <c r="S33" s="1681"/>
      <c r="T33" s="1682"/>
      <c r="U33" s="1681"/>
      <c r="V33" s="1682"/>
      <c r="W33" s="1681" t="s">
        <v>352</v>
      </c>
      <c r="X33" s="1683"/>
      <c r="Y33" s="1684"/>
      <c r="Z33" s="1685"/>
      <c r="AA33" s="1685"/>
      <c r="AB33" s="1686"/>
      <c r="AC33" s="1685"/>
      <c r="AD33" s="1687"/>
      <c r="AE33" s="1688"/>
      <c r="AF33" s="1374"/>
      <c r="AG33" s="1374"/>
      <c r="AH33" s="798"/>
      <c r="AI33" s="798"/>
      <c r="AJ33" s="798"/>
      <c r="AK33" s="798"/>
      <c r="AL33" s="798"/>
      <c r="AM33" s="798"/>
      <c r="AN33" s="798"/>
      <c r="AO33" s="797" t="s">
        <v>728</v>
      </c>
      <c r="AP33" s="797"/>
      <c r="AQ33" s="797"/>
      <c r="AR33" s="797"/>
      <c r="AS33" s="797"/>
      <c r="AT33" s="797"/>
      <c r="AU33" s="798"/>
      <c r="AV33" s="798"/>
      <c r="AW33" s="798"/>
      <c r="AX33" s="798"/>
      <c r="AY33" s="798"/>
      <c r="AZ33" s="798"/>
      <c r="BA33" s="798"/>
      <c r="BB33" s="797" t="s">
        <v>728</v>
      </c>
      <c r="BC33" s="797"/>
      <c r="BD33" s="1677"/>
      <c r="BF33">
        <v>33</v>
      </c>
      <c r="BG33" s="477" t="str">
        <f t="shared" si="1"/>
        <v>□</v>
      </c>
      <c r="BH33" s="137">
        <f t="shared" si="2"/>
        <v>0</v>
      </c>
      <c r="BI33" s="137"/>
      <c r="BJ33" s="137">
        <f t="shared" si="3"/>
        <v>0</v>
      </c>
      <c r="BK33" s="137">
        <f t="shared" si="4"/>
        <v>0</v>
      </c>
      <c r="BL33" s="137">
        <f t="shared" si="5"/>
        <v>0</v>
      </c>
      <c r="BM33" s="137"/>
      <c r="BN33" s="137">
        <f t="shared" si="6"/>
        <v>0</v>
      </c>
      <c r="BO33" s="137">
        <f t="shared" si="7"/>
        <v>0</v>
      </c>
      <c r="BP33" s="137">
        <f t="shared" si="8"/>
        <v>0</v>
      </c>
      <c r="BQ33" s="137">
        <f t="shared" si="9"/>
        <v>0</v>
      </c>
      <c r="BR33" s="137">
        <f t="shared" si="10"/>
        <v>0</v>
      </c>
      <c r="BS33" s="137"/>
      <c r="BT33" s="137">
        <f t="shared" si="11"/>
        <v>0</v>
      </c>
    </row>
    <row r="34" spans="1:72" ht="22.15" customHeight="1" x14ac:dyDescent="0.3">
      <c r="A34" s="450" t="str">
        <f t="shared" si="0"/>
        <v>□</v>
      </c>
      <c r="B34" s="454">
        <v>5</v>
      </c>
      <c r="C34" s="1678" t="s">
        <v>145</v>
      </c>
      <c r="D34" s="1679"/>
      <c r="E34" s="1678"/>
      <c r="F34" s="1678"/>
      <c r="G34" s="1678"/>
      <c r="H34" s="1678"/>
      <c r="I34" s="1678"/>
      <c r="J34" s="1678"/>
      <c r="K34" s="1678"/>
      <c r="L34" s="1678"/>
      <c r="M34" s="1678"/>
      <c r="N34" s="1678"/>
      <c r="O34" s="1679"/>
      <c r="P34" s="1679"/>
      <c r="Q34" s="1680" t="s">
        <v>634</v>
      </c>
      <c r="R34" s="1680"/>
      <c r="S34" s="1681"/>
      <c r="T34" s="1682"/>
      <c r="U34" s="1681"/>
      <c r="V34" s="1682"/>
      <c r="W34" s="1681"/>
      <c r="X34" s="1683"/>
      <c r="Y34" s="1684"/>
      <c r="Z34" s="1685"/>
      <c r="AA34" s="1685"/>
      <c r="AB34" s="1686"/>
      <c r="AC34" s="1685"/>
      <c r="AD34" s="1687"/>
      <c r="AE34" s="1688"/>
      <c r="AF34" s="1374"/>
      <c r="AG34" s="1374"/>
      <c r="AH34" s="798"/>
      <c r="AI34" s="798"/>
      <c r="AJ34" s="798"/>
      <c r="AK34" s="798"/>
      <c r="AL34" s="798"/>
      <c r="AM34" s="798"/>
      <c r="AN34" s="798"/>
      <c r="AO34" s="797" t="s">
        <v>728</v>
      </c>
      <c r="AP34" s="797"/>
      <c r="AQ34" s="797"/>
      <c r="AR34" s="797"/>
      <c r="AS34" s="797"/>
      <c r="AT34" s="797"/>
      <c r="AU34" s="798"/>
      <c r="AV34" s="798"/>
      <c r="AW34" s="798"/>
      <c r="AX34" s="798"/>
      <c r="AY34" s="798"/>
      <c r="AZ34" s="798"/>
      <c r="BA34" s="798"/>
      <c r="BB34" s="797" t="s">
        <v>728</v>
      </c>
      <c r="BC34" s="797"/>
      <c r="BD34" s="1677"/>
      <c r="BF34">
        <v>34</v>
      </c>
      <c r="BG34" s="477" t="str">
        <f t="shared" si="1"/>
        <v>□</v>
      </c>
      <c r="BH34" s="137">
        <f t="shared" si="2"/>
        <v>0</v>
      </c>
      <c r="BI34" s="137"/>
      <c r="BJ34" s="137">
        <f t="shared" si="3"/>
        <v>0</v>
      </c>
      <c r="BK34" s="137">
        <f t="shared" si="4"/>
        <v>0</v>
      </c>
      <c r="BL34" s="137">
        <f t="shared" si="5"/>
        <v>0</v>
      </c>
      <c r="BM34" s="137"/>
      <c r="BN34" s="137">
        <f t="shared" si="6"/>
        <v>0</v>
      </c>
      <c r="BO34" s="137">
        <f t="shared" si="7"/>
        <v>0</v>
      </c>
      <c r="BP34" s="137">
        <f t="shared" si="8"/>
        <v>0</v>
      </c>
      <c r="BQ34" s="137">
        <f t="shared" si="9"/>
        <v>0</v>
      </c>
      <c r="BR34" s="137">
        <f t="shared" si="10"/>
        <v>0</v>
      </c>
      <c r="BS34" s="137"/>
      <c r="BT34" s="137">
        <f t="shared" si="11"/>
        <v>0</v>
      </c>
    </row>
    <row r="35" spans="1:72" ht="22.15" customHeight="1" x14ac:dyDescent="0.3">
      <c r="A35" s="450" t="str">
        <f t="shared" si="0"/>
        <v>□</v>
      </c>
      <c r="B35" s="454">
        <v>6</v>
      </c>
      <c r="C35" s="1678" t="s">
        <v>350</v>
      </c>
      <c r="D35" s="1679"/>
      <c r="E35" s="1678"/>
      <c r="F35" s="1678"/>
      <c r="G35" s="1678"/>
      <c r="H35" s="1678"/>
      <c r="I35" s="1678"/>
      <c r="J35" s="1678"/>
      <c r="K35" s="1678"/>
      <c r="L35" s="1678"/>
      <c r="M35" s="1678"/>
      <c r="N35" s="1678"/>
      <c r="O35" s="1679"/>
      <c r="P35" s="1679"/>
      <c r="Q35" s="1680" t="s">
        <v>634</v>
      </c>
      <c r="R35" s="1680"/>
      <c r="S35" s="1681"/>
      <c r="T35" s="1682"/>
      <c r="U35" s="1681"/>
      <c r="V35" s="1682"/>
      <c r="W35" s="1681" t="s">
        <v>352</v>
      </c>
      <c r="X35" s="1683"/>
      <c r="Y35" s="1684"/>
      <c r="Z35" s="1685"/>
      <c r="AA35" s="1685"/>
      <c r="AB35" s="1686"/>
      <c r="AC35" s="1685"/>
      <c r="AD35" s="1687"/>
      <c r="AE35" s="1688"/>
      <c r="AF35" s="1374"/>
      <c r="AG35" s="1374"/>
      <c r="AH35" s="798"/>
      <c r="AI35" s="798"/>
      <c r="AJ35" s="798"/>
      <c r="AK35" s="798"/>
      <c r="AL35" s="798"/>
      <c r="AM35" s="798"/>
      <c r="AN35" s="798"/>
      <c r="AO35" s="797" t="s">
        <v>728</v>
      </c>
      <c r="AP35" s="797"/>
      <c r="AQ35" s="797"/>
      <c r="AR35" s="797"/>
      <c r="AS35" s="797"/>
      <c r="AT35" s="797"/>
      <c r="AU35" s="798"/>
      <c r="AV35" s="798"/>
      <c r="AW35" s="798"/>
      <c r="AX35" s="798"/>
      <c r="AY35" s="798"/>
      <c r="AZ35" s="798"/>
      <c r="BA35" s="798"/>
      <c r="BB35" s="797" t="s">
        <v>728</v>
      </c>
      <c r="BC35" s="797"/>
      <c r="BD35" s="1677"/>
      <c r="BF35">
        <v>35</v>
      </c>
      <c r="BG35" s="477" t="str">
        <f t="shared" si="1"/>
        <v>□</v>
      </c>
      <c r="BH35" s="137">
        <f t="shared" si="2"/>
        <v>0</v>
      </c>
      <c r="BI35" s="137"/>
      <c r="BJ35" s="137">
        <f t="shared" si="3"/>
        <v>0</v>
      </c>
      <c r="BK35" s="137">
        <f t="shared" si="4"/>
        <v>0</v>
      </c>
      <c r="BL35" s="137">
        <f t="shared" si="5"/>
        <v>0</v>
      </c>
      <c r="BM35" s="137"/>
      <c r="BN35" s="137">
        <f t="shared" si="6"/>
        <v>0</v>
      </c>
      <c r="BO35" s="137">
        <f t="shared" si="7"/>
        <v>0</v>
      </c>
      <c r="BP35" s="137">
        <f t="shared" si="8"/>
        <v>0</v>
      </c>
      <c r="BQ35" s="137">
        <f t="shared" si="9"/>
        <v>0</v>
      </c>
      <c r="BR35" s="137">
        <f t="shared" si="10"/>
        <v>0</v>
      </c>
      <c r="BS35" s="137"/>
      <c r="BT35" s="137">
        <f t="shared" si="11"/>
        <v>0</v>
      </c>
    </row>
    <row r="36" spans="1:72" ht="22.15" customHeight="1" x14ac:dyDescent="0.3">
      <c r="A36" s="450" t="str">
        <f t="shared" si="0"/>
        <v>□</v>
      </c>
      <c r="B36" s="454">
        <v>7</v>
      </c>
      <c r="C36" s="1678" t="s">
        <v>643</v>
      </c>
      <c r="D36" s="1679"/>
      <c r="E36" s="1678"/>
      <c r="F36" s="1678"/>
      <c r="G36" s="1678"/>
      <c r="H36" s="1678"/>
      <c r="I36" s="1678"/>
      <c r="J36" s="1678"/>
      <c r="K36" s="1678"/>
      <c r="L36" s="1678"/>
      <c r="M36" s="1678"/>
      <c r="N36" s="1678"/>
      <c r="O36" s="1679"/>
      <c r="P36" s="1679"/>
      <c r="Q36" s="1680" t="s">
        <v>634</v>
      </c>
      <c r="R36" s="1680"/>
      <c r="S36" s="1681"/>
      <c r="T36" s="1682"/>
      <c r="U36" s="1681"/>
      <c r="V36" s="1682"/>
      <c r="W36" s="1681" t="s">
        <v>352</v>
      </c>
      <c r="X36" s="1683"/>
      <c r="Y36" s="1684"/>
      <c r="Z36" s="1685"/>
      <c r="AA36" s="1685"/>
      <c r="AB36" s="1686"/>
      <c r="AC36" s="1685"/>
      <c r="AD36" s="1687"/>
      <c r="AE36" s="1688"/>
      <c r="AF36" s="1374"/>
      <c r="AG36" s="1374"/>
      <c r="AH36" s="798"/>
      <c r="AI36" s="798"/>
      <c r="AJ36" s="798"/>
      <c r="AK36" s="798"/>
      <c r="AL36" s="798"/>
      <c r="AM36" s="798"/>
      <c r="AN36" s="798"/>
      <c r="AO36" s="797" t="s">
        <v>728</v>
      </c>
      <c r="AP36" s="797"/>
      <c r="AQ36" s="797"/>
      <c r="AR36" s="797"/>
      <c r="AS36" s="797"/>
      <c r="AT36" s="797"/>
      <c r="AU36" s="798"/>
      <c r="AV36" s="798"/>
      <c r="AW36" s="798"/>
      <c r="AX36" s="798"/>
      <c r="AY36" s="798"/>
      <c r="AZ36" s="798"/>
      <c r="BA36" s="798"/>
      <c r="BB36" s="797" t="s">
        <v>728</v>
      </c>
      <c r="BC36" s="797"/>
      <c r="BD36" s="1677"/>
      <c r="BF36">
        <v>36</v>
      </c>
      <c r="BG36" s="477" t="str">
        <f t="shared" si="1"/>
        <v>□</v>
      </c>
      <c r="BH36" s="137">
        <f t="shared" si="2"/>
        <v>0</v>
      </c>
      <c r="BI36" s="137"/>
      <c r="BJ36" s="137">
        <f t="shared" si="3"/>
        <v>0</v>
      </c>
      <c r="BK36" s="137">
        <f t="shared" si="4"/>
        <v>0</v>
      </c>
      <c r="BL36" s="137">
        <f t="shared" si="5"/>
        <v>0</v>
      </c>
      <c r="BM36" s="137"/>
      <c r="BN36" s="137">
        <f t="shared" si="6"/>
        <v>0</v>
      </c>
      <c r="BO36" s="137">
        <f t="shared" si="7"/>
        <v>0</v>
      </c>
      <c r="BP36" s="137">
        <f t="shared" si="8"/>
        <v>0</v>
      </c>
      <c r="BQ36" s="137">
        <f t="shared" si="9"/>
        <v>0</v>
      </c>
      <c r="BR36" s="137">
        <f t="shared" si="10"/>
        <v>0</v>
      </c>
      <c r="BS36" s="137"/>
      <c r="BT36" s="137">
        <f t="shared" si="11"/>
        <v>0</v>
      </c>
    </row>
    <row r="37" spans="1:72" ht="22.15" customHeight="1" x14ac:dyDescent="0.3">
      <c r="A37" s="450" t="str">
        <f t="shared" si="0"/>
        <v>□</v>
      </c>
      <c r="B37" s="454">
        <v>8</v>
      </c>
      <c r="C37" s="1678" t="s">
        <v>326</v>
      </c>
      <c r="D37" s="1679"/>
      <c r="E37" s="1678"/>
      <c r="F37" s="1678"/>
      <c r="G37" s="1678"/>
      <c r="H37" s="1678"/>
      <c r="I37" s="1678"/>
      <c r="J37" s="1678"/>
      <c r="K37" s="1678"/>
      <c r="L37" s="1678"/>
      <c r="M37" s="1678"/>
      <c r="N37" s="1678"/>
      <c r="O37" s="1679"/>
      <c r="P37" s="1679"/>
      <c r="Q37" s="1680" t="s">
        <v>634</v>
      </c>
      <c r="R37" s="1680"/>
      <c r="S37" s="1681"/>
      <c r="T37" s="1682"/>
      <c r="U37" s="1681"/>
      <c r="V37" s="1682"/>
      <c r="W37" s="1681" t="s">
        <v>352</v>
      </c>
      <c r="X37" s="1683"/>
      <c r="Y37" s="1684"/>
      <c r="Z37" s="1685"/>
      <c r="AA37" s="1685"/>
      <c r="AB37" s="1686"/>
      <c r="AC37" s="1685"/>
      <c r="AD37" s="1687"/>
      <c r="AE37" s="1688"/>
      <c r="AF37" s="1374"/>
      <c r="AG37" s="1374"/>
      <c r="AH37" s="798"/>
      <c r="AI37" s="798"/>
      <c r="AJ37" s="798"/>
      <c r="AK37" s="798"/>
      <c r="AL37" s="798"/>
      <c r="AM37" s="798"/>
      <c r="AN37" s="798"/>
      <c r="AO37" s="797" t="s">
        <v>728</v>
      </c>
      <c r="AP37" s="797"/>
      <c r="AQ37" s="797"/>
      <c r="AR37" s="797"/>
      <c r="AS37" s="797"/>
      <c r="AT37" s="797"/>
      <c r="AU37" s="798"/>
      <c r="AV37" s="798"/>
      <c r="AW37" s="798"/>
      <c r="AX37" s="798"/>
      <c r="AY37" s="798"/>
      <c r="AZ37" s="798"/>
      <c r="BA37" s="798"/>
      <c r="BB37" s="797" t="s">
        <v>728</v>
      </c>
      <c r="BC37" s="797"/>
      <c r="BD37" s="1677"/>
      <c r="BF37">
        <v>37</v>
      </c>
      <c r="BG37" s="477" t="str">
        <f t="shared" si="1"/>
        <v>□</v>
      </c>
      <c r="BH37" s="137">
        <f t="shared" si="2"/>
        <v>0</v>
      </c>
      <c r="BI37" s="137"/>
      <c r="BJ37" s="137">
        <f t="shared" si="3"/>
        <v>0</v>
      </c>
      <c r="BK37" s="137">
        <f t="shared" si="4"/>
        <v>0</v>
      </c>
      <c r="BL37" s="137">
        <f t="shared" si="5"/>
        <v>0</v>
      </c>
      <c r="BM37" s="137"/>
      <c r="BN37" s="137">
        <f t="shared" si="6"/>
        <v>0</v>
      </c>
      <c r="BO37" s="137">
        <f t="shared" si="7"/>
        <v>0</v>
      </c>
      <c r="BP37" s="137">
        <f t="shared" si="8"/>
        <v>0</v>
      </c>
      <c r="BQ37" s="137">
        <f t="shared" si="9"/>
        <v>0</v>
      </c>
      <c r="BR37" s="137">
        <f t="shared" si="10"/>
        <v>0</v>
      </c>
      <c r="BS37" s="137"/>
      <c r="BT37" s="137">
        <f t="shared" si="11"/>
        <v>0</v>
      </c>
    </row>
    <row r="38" spans="1:72" ht="22.15" customHeight="1" x14ac:dyDescent="0.3">
      <c r="A38" s="450" t="str">
        <f t="shared" si="0"/>
        <v>□</v>
      </c>
      <c r="B38" s="454">
        <v>9</v>
      </c>
      <c r="C38" s="1678" t="s">
        <v>646</v>
      </c>
      <c r="D38" s="1679"/>
      <c r="E38" s="1678"/>
      <c r="F38" s="1678"/>
      <c r="G38" s="1678"/>
      <c r="H38" s="1678"/>
      <c r="I38" s="1678"/>
      <c r="J38" s="1678"/>
      <c r="K38" s="1678"/>
      <c r="L38" s="1678"/>
      <c r="M38" s="1678"/>
      <c r="N38" s="1678"/>
      <c r="O38" s="1679"/>
      <c r="P38" s="1679"/>
      <c r="Q38" s="1680" t="s">
        <v>634</v>
      </c>
      <c r="R38" s="1680"/>
      <c r="S38" s="1681"/>
      <c r="T38" s="1682"/>
      <c r="U38" s="1681"/>
      <c r="V38" s="1682"/>
      <c r="W38" s="1681" t="s">
        <v>352</v>
      </c>
      <c r="X38" s="1683"/>
      <c r="Y38" s="1684"/>
      <c r="Z38" s="1685"/>
      <c r="AA38" s="1685"/>
      <c r="AB38" s="1686"/>
      <c r="AC38" s="1685"/>
      <c r="AD38" s="1687"/>
      <c r="AE38" s="1688"/>
      <c r="AF38" s="1374"/>
      <c r="AG38" s="1374"/>
      <c r="AH38" s="798"/>
      <c r="AI38" s="798"/>
      <c r="AJ38" s="798"/>
      <c r="AK38" s="798"/>
      <c r="AL38" s="798"/>
      <c r="AM38" s="798"/>
      <c r="AN38" s="798"/>
      <c r="AO38" s="797" t="s">
        <v>728</v>
      </c>
      <c r="AP38" s="797"/>
      <c r="AQ38" s="797"/>
      <c r="AR38" s="797"/>
      <c r="AS38" s="797"/>
      <c r="AT38" s="797"/>
      <c r="AU38" s="798"/>
      <c r="AV38" s="798"/>
      <c r="AW38" s="798"/>
      <c r="AX38" s="798"/>
      <c r="AY38" s="798"/>
      <c r="AZ38" s="798"/>
      <c r="BA38" s="798"/>
      <c r="BB38" s="797" t="s">
        <v>728</v>
      </c>
      <c r="BC38" s="797"/>
      <c r="BD38" s="1677"/>
      <c r="BF38">
        <v>38</v>
      </c>
      <c r="BG38" s="477" t="str">
        <f t="shared" si="1"/>
        <v>□</v>
      </c>
      <c r="BH38" s="137">
        <f t="shared" si="2"/>
        <v>0</v>
      </c>
      <c r="BI38" s="137"/>
      <c r="BJ38" s="137">
        <f t="shared" si="3"/>
        <v>0</v>
      </c>
      <c r="BK38" s="137">
        <f t="shared" si="4"/>
        <v>0</v>
      </c>
      <c r="BL38" s="137">
        <f t="shared" si="5"/>
        <v>0</v>
      </c>
      <c r="BM38" s="137"/>
      <c r="BN38" s="137">
        <f t="shared" si="6"/>
        <v>0</v>
      </c>
      <c r="BO38" s="137">
        <f t="shared" si="7"/>
        <v>0</v>
      </c>
      <c r="BP38" s="137">
        <f t="shared" si="8"/>
        <v>0</v>
      </c>
      <c r="BQ38" s="137">
        <f t="shared" si="9"/>
        <v>0</v>
      </c>
      <c r="BR38" s="137">
        <f t="shared" si="10"/>
        <v>0</v>
      </c>
      <c r="BS38" s="137"/>
      <c r="BT38" s="137">
        <f t="shared" si="11"/>
        <v>0</v>
      </c>
    </row>
    <row r="39" spans="1:72" ht="22.15" customHeight="1" x14ac:dyDescent="0.3">
      <c r="A39" s="450" t="str">
        <f t="shared" si="0"/>
        <v>□</v>
      </c>
      <c r="B39" s="454">
        <v>10</v>
      </c>
      <c r="C39" s="1678" t="s">
        <v>227</v>
      </c>
      <c r="D39" s="1679"/>
      <c r="E39" s="1678"/>
      <c r="F39" s="1678"/>
      <c r="G39" s="1678"/>
      <c r="H39" s="1678"/>
      <c r="I39" s="1678"/>
      <c r="J39" s="1678"/>
      <c r="K39" s="1678"/>
      <c r="L39" s="1678"/>
      <c r="M39" s="1678"/>
      <c r="N39" s="1678"/>
      <c r="O39" s="1679"/>
      <c r="P39" s="1679"/>
      <c r="Q39" s="1680" t="s">
        <v>634</v>
      </c>
      <c r="R39" s="1680"/>
      <c r="S39" s="1681"/>
      <c r="T39" s="1682"/>
      <c r="U39" s="1681"/>
      <c r="V39" s="1682"/>
      <c r="W39" s="1681"/>
      <c r="X39" s="1683"/>
      <c r="Y39" s="1684"/>
      <c r="Z39" s="1685"/>
      <c r="AA39" s="1685"/>
      <c r="AB39" s="1686"/>
      <c r="AC39" s="1685"/>
      <c r="AD39" s="1687"/>
      <c r="AE39" s="1688"/>
      <c r="AF39" s="1374"/>
      <c r="AG39" s="1374"/>
      <c r="AH39" s="798"/>
      <c r="AI39" s="798"/>
      <c r="AJ39" s="798"/>
      <c r="AK39" s="798"/>
      <c r="AL39" s="798"/>
      <c r="AM39" s="798"/>
      <c r="AN39" s="798"/>
      <c r="AO39" s="797" t="s">
        <v>728</v>
      </c>
      <c r="AP39" s="797"/>
      <c r="AQ39" s="797"/>
      <c r="AR39" s="797"/>
      <c r="AS39" s="797"/>
      <c r="AT39" s="797"/>
      <c r="AU39" s="798"/>
      <c r="AV39" s="798"/>
      <c r="AW39" s="798"/>
      <c r="AX39" s="798"/>
      <c r="AY39" s="798"/>
      <c r="AZ39" s="798"/>
      <c r="BA39" s="798"/>
      <c r="BB39" s="797" t="s">
        <v>728</v>
      </c>
      <c r="BC39" s="797"/>
      <c r="BD39" s="1677"/>
      <c r="BF39">
        <v>39</v>
      </c>
      <c r="BG39" s="477" t="str">
        <f t="shared" si="1"/>
        <v>□</v>
      </c>
      <c r="BH39" s="137">
        <f t="shared" si="2"/>
        <v>0</v>
      </c>
      <c r="BI39" s="137"/>
      <c r="BJ39" s="137">
        <f t="shared" si="3"/>
        <v>0</v>
      </c>
      <c r="BK39" s="137">
        <f t="shared" si="4"/>
        <v>0</v>
      </c>
      <c r="BL39" s="137">
        <f t="shared" si="5"/>
        <v>0</v>
      </c>
      <c r="BM39" s="137"/>
      <c r="BN39" s="137">
        <f t="shared" si="6"/>
        <v>0</v>
      </c>
      <c r="BO39" s="137">
        <f t="shared" si="7"/>
        <v>0</v>
      </c>
      <c r="BP39" s="137">
        <f t="shared" si="8"/>
        <v>0</v>
      </c>
      <c r="BQ39" s="137">
        <f t="shared" si="9"/>
        <v>0</v>
      </c>
      <c r="BR39" s="137">
        <f t="shared" si="10"/>
        <v>0</v>
      </c>
      <c r="BS39" s="137"/>
      <c r="BT39" s="137">
        <f t="shared" si="11"/>
        <v>0</v>
      </c>
    </row>
    <row r="40" spans="1:72" ht="22.15" customHeight="1" x14ac:dyDescent="0.3">
      <c r="A40" s="450" t="str">
        <f t="shared" si="0"/>
        <v>□</v>
      </c>
      <c r="B40" s="454">
        <v>11</v>
      </c>
      <c r="C40" s="1678" t="s">
        <v>197</v>
      </c>
      <c r="D40" s="1679"/>
      <c r="E40" s="1678"/>
      <c r="F40" s="1678"/>
      <c r="G40" s="1678"/>
      <c r="H40" s="1678"/>
      <c r="I40" s="1678"/>
      <c r="J40" s="1678"/>
      <c r="K40" s="1678"/>
      <c r="L40" s="1678"/>
      <c r="M40" s="1678"/>
      <c r="N40" s="1678"/>
      <c r="O40" s="1679"/>
      <c r="P40" s="1679"/>
      <c r="Q40" s="1680" t="s">
        <v>634</v>
      </c>
      <c r="R40" s="1680"/>
      <c r="S40" s="1681"/>
      <c r="T40" s="1682"/>
      <c r="U40" s="1681"/>
      <c r="V40" s="1682"/>
      <c r="W40" s="1681"/>
      <c r="X40" s="1683"/>
      <c r="Y40" s="1684"/>
      <c r="Z40" s="1685"/>
      <c r="AA40" s="1685"/>
      <c r="AB40" s="1686"/>
      <c r="AC40" s="1685"/>
      <c r="AD40" s="1687"/>
      <c r="AE40" s="1688"/>
      <c r="AF40" s="1374"/>
      <c r="AG40" s="1374"/>
      <c r="AH40" s="798"/>
      <c r="AI40" s="798"/>
      <c r="AJ40" s="798"/>
      <c r="AK40" s="798"/>
      <c r="AL40" s="798"/>
      <c r="AM40" s="798"/>
      <c r="AN40" s="798"/>
      <c r="AO40" s="797" t="s">
        <v>728</v>
      </c>
      <c r="AP40" s="797"/>
      <c r="AQ40" s="797"/>
      <c r="AR40" s="797"/>
      <c r="AS40" s="797"/>
      <c r="AT40" s="797"/>
      <c r="AU40" s="798"/>
      <c r="AV40" s="798"/>
      <c r="AW40" s="798"/>
      <c r="AX40" s="798"/>
      <c r="AY40" s="798"/>
      <c r="AZ40" s="798"/>
      <c r="BA40" s="798"/>
      <c r="BB40" s="797" t="s">
        <v>728</v>
      </c>
      <c r="BC40" s="797"/>
      <c r="BD40" s="1677"/>
      <c r="BF40">
        <v>40</v>
      </c>
      <c r="BG40" s="477" t="str">
        <f t="shared" si="1"/>
        <v>□</v>
      </c>
      <c r="BH40" s="137">
        <f t="shared" si="2"/>
        <v>0</v>
      </c>
      <c r="BI40" s="137"/>
      <c r="BJ40" s="137">
        <f t="shared" si="3"/>
        <v>0</v>
      </c>
      <c r="BK40" s="137">
        <f t="shared" si="4"/>
        <v>0</v>
      </c>
      <c r="BL40" s="137">
        <f t="shared" si="5"/>
        <v>0</v>
      </c>
      <c r="BM40" s="137"/>
      <c r="BN40" s="137">
        <f t="shared" si="6"/>
        <v>0</v>
      </c>
      <c r="BO40" s="137">
        <f t="shared" si="7"/>
        <v>0</v>
      </c>
      <c r="BP40" s="137">
        <f t="shared" si="8"/>
        <v>0</v>
      </c>
      <c r="BQ40" s="137">
        <f t="shared" si="9"/>
        <v>0</v>
      </c>
      <c r="BR40" s="137">
        <f t="shared" si="10"/>
        <v>0</v>
      </c>
      <c r="BS40" s="137"/>
      <c r="BT40" s="137">
        <f t="shared" si="11"/>
        <v>0</v>
      </c>
    </row>
    <row r="41" spans="1:72" ht="22.15" customHeight="1" x14ac:dyDescent="0.3">
      <c r="A41" s="450" t="str">
        <f t="shared" si="0"/>
        <v>□</v>
      </c>
      <c r="B41" s="454">
        <v>12</v>
      </c>
      <c r="C41" s="1678" t="s">
        <v>647</v>
      </c>
      <c r="D41" s="1679"/>
      <c r="E41" s="1678"/>
      <c r="F41" s="1678"/>
      <c r="G41" s="1678"/>
      <c r="H41" s="1678"/>
      <c r="I41" s="1678"/>
      <c r="J41" s="1678"/>
      <c r="K41" s="1678"/>
      <c r="L41" s="1678"/>
      <c r="M41" s="1678"/>
      <c r="N41" s="1678"/>
      <c r="O41" s="1679"/>
      <c r="P41" s="1679"/>
      <c r="Q41" s="1680" t="s">
        <v>634</v>
      </c>
      <c r="R41" s="1680"/>
      <c r="S41" s="1681"/>
      <c r="T41" s="1682"/>
      <c r="U41" s="1681"/>
      <c r="V41" s="1682"/>
      <c r="W41" s="1681" t="s">
        <v>352</v>
      </c>
      <c r="X41" s="1683"/>
      <c r="Y41" s="1684"/>
      <c r="Z41" s="1685"/>
      <c r="AA41" s="1685"/>
      <c r="AB41" s="1686"/>
      <c r="AC41" s="1685"/>
      <c r="AD41" s="1687"/>
      <c r="AE41" s="1688"/>
      <c r="AF41" s="1374"/>
      <c r="AG41" s="1374"/>
      <c r="AH41" s="798"/>
      <c r="AI41" s="798"/>
      <c r="AJ41" s="798"/>
      <c r="AK41" s="798"/>
      <c r="AL41" s="798"/>
      <c r="AM41" s="798"/>
      <c r="AN41" s="798"/>
      <c r="AO41" s="797" t="s">
        <v>728</v>
      </c>
      <c r="AP41" s="797"/>
      <c r="AQ41" s="797"/>
      <c r="AR41" s="797"/>
      <c r="AS41" s="797"/>
      <c r="AT41" s="797"/>
      <c r="AU41" s="798"/>
      <c r="AV41" s="798"/>
      <c r="AW41" s="798"/>
      <c r="AX41" s="798"/>
      <c r="AY41" s="798"/>
      <c r="AZ41" s="798"/>
      <c r="BA41" s="798"/>
      <c r="BB41" s="797" t="s">
        <v>728</v>
      </c>
      <c r="BC41" s="797"/>
      <c r="BD41" s="1677"/>
      <c r="BF41">
        <v>41</v>
      </c>
      <c r="BG41" s="477" t="str">
        <f t="shared" si="1"/>
        <v>□</v>
      </c>
      <c r="BH41" s="137">
        <f t="shared" si="2"/>
        <v>0</v>
      </c>
      <c r="BI41" s="137"/>
      <c r="BJ41" s="137">
        <f t="shared" si="3"/>
        <v>0</v>
      </c>
      <c r="BK41" s="137">
        <f t="shared" si="4"/>
        <v>0</v>
      </c>
      <c r="BL41" s="137">
        <f t="shared" si="5"/>
        <v>0</v>
      </c>
      <c r="BM41" s="137"/>
      <c r="BN41" s="137">
        <f t="shared" si="6"/>
        <v>0</v>
      </c>
      <c r="BO41" s="137">
        <f t="shared" si="7"/>
        <v>0</v>
      </c>
      <c r="BP41" s="137">
        <f t="shared" si="8"/>
        <v>0</v>
      </c>
      <c r="BQ41" s="137">
        <f t="shared" si="9"/>
        <v>0</v>
      </c>
      <c r="BR41" s="137">
        <f t="shared" si="10"/>
        <v>0</v>
      </c>
      <c r="BS41" s="137"/>
      <c r="BT41" s="137">
        <f t="shared" si="11"/>
        <v>0</v>
      </c>
    </row>
    <row r="42" spans="1:72" ht="22.15" customHeight="1" x14ac:dyDescent="0.3">
      <c r="A42" s="450" t="str">
        <f t="shared" si="0"/>
        <v>□</v>
      </c>
      <c r="B42" s="454">
        <v>13</v>
      </c>
      <c r="C42" s="1678" t="s">
        <v>600</v>
      </c>
      <c r="D42" s="1679"/>
      <c r="E42" s="1678"/>
      <c r="F42" s="1678"/>
      <c r="G42" s="1678"/>
      <c r="H42" s="1678"/>
      <c r="I42" s="1678"/>
      <c r="J42" s="1678"/>
      <c r="K42" s="1678"/>
      <c r="L42" s="1678"/>
      <c r="M42" s="1678"/>
      <c r="N42" s="1678"/>
      <c r="O42" s="1679"/>
      <c r="P42" s="1679"/>
      <c r="Q42" s="1680" t="s">
        <v>634</v>
      </c>
      <c r="R42" s="1680"/>
      <c r="S42" s="1681"/>
      <c r="T42" s="1682"/>
      <c r="U42" s="1681"/>
      <c r="V42" s="1682"/>
      <c r="W42" s="1681" t="s">
        <v>352</v>
      </c>
      <c r="X42" s="1683"/>
      <c r="Y42" s="1684"/>
      <c r="Z42" s="1685"/>
      <c r="AA42" s="1685"/>
      <c r="AB42" s="1686"/>
      <c r="AC42" s="1685"/>
      <c r="AD42" s="1687"/>
      <c r="AE42" s="1688"/>
      <c r="AF42" s="1374"/>
      <c r="AG42" s="1374"/>
      <c r="AH42" s="798"/>
      <c r="AI42" s="798"/>
      <c r="AJ42" s="798"/>
      <c r="AK42" s="798"/>
      <c r="AL42" s="798"/>
      <c r="AM42" s="798"/>
      <c r="AN42" s="798"/>
      <c r="AO42" s="797" t="s">
        <v>728</v>
      </c>
      <c r="AP42" s="797"/>
      <c r="AQ42" s="797"/>
      <c r="AR42" s="797"/>
      <c r="AS42" s="797"/>
      <c r="AT42" s="797"/>
      <c r="AU42" s="798"/>
      <c r="AV42" s="798"/>
      <c r="AW42" s="798"/>
      <c r="AX42" s="798"/>
      <c r="AY42" s="798"/>
      <c r="AZ42" s="798"/>
      <c r="BA42" s="798"/>
      <c r="BB42" s="797" t="s">
        <v>728</v>
      </c>
      <c r="BC42" s="797"/>
      <c r="BD42" s="1677"/>
      <c r="BF42">
        <v>42</v>
      </c>
      <c r="BG42" s="477" t="str">
        <f t="shared" si="1"/>
        <v>□</v>
      </c>
      <c r="BH42" s="137">
        <f t="shared" si="2"/>
        <v>0</v>
      </c>
      <c r="BI42" s="137"/>
      <c r="BJ42" s="137">
        <f t="shared" si="3"/>
        <v>0</v>
      </c>
      <c r="BK42" s="137">
        <f t="shared" si="4"/>
        <v>0</v>
      </c>
      <c r="BL42" s="137">
        <f t="shared" si="5"/>
        <v>0</v>
      </c>
      <c r="BM42" s="137"/>
      <c r="BN42" s="137">
        <f t="shared" si="6"/>
        <v>0</v>
      </c>
      <c r="BO42" s="137">
        <f t="shared" si="7"/>
        <v>0</v>
      </c>
      <c r="BP42" s="137">
        <f t="shared" si="8"/>
        <v>0</v>
      </c>
      <c r="BQ42" s="137">
        <f t="shared" si="9"/>
        <v>0</v>
      </c>
      <c r="BR42" s="137">
        <f t="shared" si="10"/>
        <v>0</v>
      </c>
      <c r="BS42" s="137"/>
      <c r="BT42" s="137">
        <f t="shared" si="11"/>
        <v>0</v>
      </c>
    </row>
    <row r="43" spans="1:72" ht="22.15" customHeight="1" x14ac:dyDescent="0.3">
      <c r="A43" s="450" t="str">
        <f t="shared" si="0"/>
        <v>□</v>
      </c>
      <c r="B43" s="454">
        <v>14</v>
      </c>
      <c r="C43" s="1678" t="s">
        <v>649</v>
      </c>
      <c r="D43" s="1679"/>
      <c r="E43" s="1678"/>
      <c r="F43" s="1678"/>
      <c r="G43" s="1678"/>
      <c r="H43" s="1678"/>
      <c r="I43" s="1678"/>
      <c r="J43" s="1678"/>
      <c r="K43" s="1678"/>
      <c r="L43" s="1678"/>
      <c r="M43" s="1678"/>
      <c r="N43" s="1678"/>
      <c r="O43" s="1679"/>
      <c r="P43" s="1679"/>
      <c r="Q43" s="1680" t="s">
        <v>634</v>
      </c>
      <c r="R43" s="1680"/>
      <c r="S43" s="1681"/>
      <c r="T43" s="1682"/>
      <c r="U43" s="1681"/>
      <c r="V43" s="1682"/>
      <c r="W43" s="1681" t="s">
        <v>352</v>
      </c>
      <c r="X43" s="1683"/>
      <c r="Y43" s="1684"/>
      <c r="Z43" s="1685"/>
      <c r="AA43" s="1685"/>
      <c r="AB43" s="1686"/>
      <c r="AC43" s="1685"/>
      <c r="AD43" s="1687"/>
      <c r="AE43" s="1688"/>
      <c r="AF43" s="1374"/>
      <c r="AG43" s="1374"/>
      <c r="AH43" s="798"/>
      <c r="AI43" s="798"/>
      <c r="AJ43" s="798"/>
      <c r="AK43" s="798"/>
      <c r="AL43" s="798"/>
      <c r="AM43" s="798"/>
      <c r="AN43" s="798"/>
      <c r="AO43" s="797" t="s">
        <v>728</v>
      </c>
      <c r="AP43" s="797"/>
      <c r="AQ43" s="797"/>
      <c r="AR43" s="797"/>
      <c r="AS43" s="797"/>
      <c r="AT43" s="797"/>
      <c r="AU43" s="798"/>
      <c r="AV43" s="798"/>
      <c r="AW43" s="798"/>
      <c r="AX43" s="798"/>
      <c r="AY43" s="798"/>
      <c r="AZ43" s="798"/>
      <c r="BA43" s="798"/>
      <c r="BB43" s="797" t="s">
        <v>728</v>
      </c>
      <c r="BC43" s="797"/>
      <c r="BD43" s="1677"/>
      <c r="BF43">
        <v>43</v>
      </c>
      <c r="BG43" s="477" t="str">
        <f t="shared" si="1"/>
        <v>□</v>
      </c>
      <c r="BH43" s="137">
        <f t="shared" si="2"/>
        <v>0</v>
      </c>
      <c r="BI43" s="137"/>
      <c r="BJ43" s="137">
        <f t="shared" si="3"/>
        <v>0</v>
      </c>
      <c r="BK43" s="137">
        <f t="shared" si="4"/>
        <v>0</v>
      </c>
      <c r="BL43" s="137">
        <f t="shared" si="5"/>
        <v>0</v>
      </c>
      <c r="BM43" s="137"/>
      <c r="BN43" s="137">
        <f t="shared" si="6"/>
        <v>0</v>
      </c>
      <c r="BO43" s="137">
        <f t="shared" si="7"/>
        <v>0</v>
      </c>
      <c r="BP43" s="137">
        <f t="shared" si="8"/>
        <v>0</v>
      </c>
      <c r="BQ43" s="137">
        <f t="shared" si="9"/>
        <v>0</v>
      </c>
      <c r="BR43" s="137">
        <f t="shared" si="10"/>
        <v>0</v>
      </c>
      <c r="BS43" s="137"/>
      <c r="BT43" s="137">
        <f t="shared" si="11"/>
        <v>0</v>
      </c>
    </row>
    <row r="44" spans="1:72" ht="22.15" customHeight="1" x14ac:dyDescent="0.3">
      <c r="A44" s="450" t="str">
        <f t="shared" si="0"/>
        <v>□</v>
      </c>
      <c r="B44" s="454">
        <v>15</v>
      </c>
      <c r="C44" s="1678" t="s">
        <v>8</v>
      </c>
      <c r="D44" s="1679"/>
      <c r="E44" s="1678"/>
      <c r="F44" s="1678"/>
      <c r="G44" s="1678"/>
      <c r="H44" s="1678"/>
      <c r="I44" s="1678"/>
      <c r="J44" s="1678"/>
      <c r="K44" s="1678"/>
      <c r="L44" s="1678"/>
      <c r="M44" s="1678"/>
      <c r="N44" s="1678"/>
      <c r="O44" s="1679"/>
      <c r="P44" s="1679"/>
      <c r="Q44" s="1680" t="s">
        <v>634</v>
      </c>
      <c r="R44" s="1680"/>
      <c r="S44" s="1681"/>
      <c r="T44" s="1682"/>
      <c r="U44" s="1681"/>
      <c r="V44" s="1682"/>
      <c r="W44" s="1681" t="s">
        <v>352</v>
      </c>
      <c r="X44" s="1683"/>
      <c r="Y44" s="1684"/>
      <c r="Z44" s="1685"/>
      <c r="AA44" s="1685"/>
      <c r="AB44" s="1686"/>
      <c r="AC44" s="1685"/>
      <c r="AD44" s="1687"/>
      <c r="AE44" s="1688"/>
      <c r="AF44" s="1374"/>
      <c r="AG44" s="1374"/>
      <c r="AH44" s="798"/>
      <c r="AI44" s="798"/>
      <c r="AJ44" s="798"/>
      <c r="AK44" s="798"/>
      <c r="AL44" s="798"/>
      <c r="AM44" s="798"/>
      <c r="AN44" s="798"/>
      <c r="AO44" s="797" t="s">
        <v>728</v>
      </c>
      <c r="AP44" s="797"/>
      <c r="AQ44" s="797"/>
      <c r="AR44" s="797"/>
      <c r="AS44" s="797"/>
      <c r="AT44" s="797"/>
      <c r="AU44" s="798"/>
      <c r="AV44" s="798"/>
      <c r="AW44" s="798"/>
      <c r="AX44" s="798"/>
      <c r="AY44" s="798"/>
      <c r="AZ44" s="798"/>
      <c r="BA44" s="798"/>
      <c r="BB44" s="797" t="s">
        <v>728</v>
      </c>
      <c r="BC44" s="797"/>
      <c r="BD44" s="1677"/>
      <c r="BF44">
        <v>44</v>
      </c>
      <c r="BG44" s="477" t="str">
        <f t="shared" si="1"/>
        <v>□</v>
      </c>
      <c r="BH44" s="137">
        <f t="shared" si="2"/>
        <v>0</v>
      </c>
      <c r="BI44" s="137"/>
      <c r="BJ44" s="137">
        <f t="shared" si="3"/>
        <v>0</v>
      </c>
      <c r="BK44" s="137">
        <f t="shared" si="4"/>
        <v>0</v>
      </c>
      <c r="BL44" s="137">
        <f t="shared" si="5"/>
        <v>0</v>
      </c>
      <c r="BM44" s="137"/>
      <c r="BN44" s="137">
        <f t="shared" si="6"/>
        <v>0</v>
      </c>
      <c r="BO44" s="137">
        <f t="shared" si="7"/>
        <v>0</v>
      </c>
      <c r="BP44" s="137">
        <f t="shared" si="8"/>
        <v>0</v>
      </c>
      <c r="BQ44" s="137">
        <f t="shared" si="9"/>
        <v>0</v>
      </c>
      <c r="BR44" s="137">
        <f t="shared" si="10"/>
        <v>0</v>
      </c>
      <c r="BS44" s="137"/>
      <c r="BT44" s="137">
        <f t="shared" si="11"/>
        <v>0</v>
      </c>
    </row>
    <row r="45" spans="1:72" ht="22.15" customHeight="1" x14ac:dyDescent="0.3">
      <c r="A45" s="450" t="str">
        <f t="shared" si="0"/>
        <v>□</v>
      </c>
      <c r="B45" s="454">
        <v>16</v>
      </c>
      <c r="C45" s="1678" t="s">
        <v>421</v>
      </c>
      <c r="D45" s="1679"/>
      <c r="E45" s="1678"/>
      <c r="F45" s="1678"/>
      <c r="G45" s="1678"/>
      <c r="H45" s="1678"/>
      <c r="I45" s="1678"/>
      <c r="J45" s="1678"/>
      <c r="K45" s="1678"/>
      <c r="L45" s="1678"/>
      <c r="M45" s="1678"/>
      <c r="N45" s="1678"/>
      <c r="O45" s="1679"/>
      <c r="P45" s="1679"/>
      <c r="Q45" s="1680" t="s">
        <v>634</v>
      </c>
      <c r="R45" s="1680"/>
      <c r="S45" s="1681"/>
      <c r="T45" s="1682"/>
      <c r="U45" s="1681"/>
      <c r="V45" s="1682"/>
      <c r="W45" s="1681"/>
      <c r="X45" s="1683"/>
      <c r="Y45" s="1684"/>
      <c r="Z45" s="1685"/>
      <c r="AA45" s="1685"/>
      <c r="AB45" s="1686"/>
      <c r="AC45" s="1685"/>
      <c r="AD45" s="1687"/>
      <c r="AE45" s="1688"/>
      <c r="AF45" s="1374"/>
      <c r="AG45" s="1374"/>
      <c r="AH45" s="798"/>
      <c r="AI45" s="798"/>
      <c r="AJ45" s="798"/>
      <c r="AK45" s="798"/>
      <c r="AL45" s="798"/>
      <c r="AM45" s="798"/>
      <c r="AN45" s="798"/>
      <c r="AO45" s="797" t="s">
        <v>728</v>
      </c>
      <c r="AP45" s="797"/>
      <c r="AQ45" s="797"/>
      <c r="AR45" s="797"/>
      <c r="AS45" s="797"/>
      <c r="AT45" s="797"/>
      <c r="AU45" s="798"/>
      <c r="AV45" s="798"/>
      <c r="AW45" s="798"/>
      <c r="AX45" s="798"/>
      <c r="AY45" s="798"/>
      <c r="AZ45" s="798"/>
      <c r="BA45" s="798"/>
      <c r="BB45" s="797" t="s">
        <v>728</v>
      </c>
      <c r="BC45" s="797"/>
      <c r="BD45" s="1677"/>
      <c r="BF45">
        <v>45</v>
      </c>
      <c r="BG45" s="477" t="str">
        <f t="shared" si="1"/>
        <v>□</v>
      </c>
      <c r="BH45" s="137">
        <f t="shared" si="2"/>
        <v>0</v>
      </c>
      <c r="BI45" s="137"/>
      <c r="BJ45" s="137">
        <f t="shared" si="3"/>
        <v>0</v>
      </c>
      <c r="BK45" s="137">
        <f t="shared" si="4"/>
        <v>0</v>
      </c>
      <c r="BL45" s="137">
        <f t="shared" si="5"/>
        <v>0</v>
      </c>
      <c r="BM45" s="137"/>
      <c r="BN45" s="137">
        <f t="shared" si="6"/>
        <v>0</v>
      </c>
      <c r="BO45" s="137">
        <f t="shared" si="7"/>
        <v>0</v>
      </c>
      <c r="BP45" s="137">
        <f t="shared" si="8"/>
        <v>0</v>
      </c>
      <c r="BQ45" s="137">
        <f t="shared" si="9"/>
        <v>0</v>
      </c>
      <c r="BR45" s="137">
        <f t="shared" si="10"/>
        <v>0</v>
      </c>
      <c r="BS45" s="137"/>
      <c r="BT45" s="137">
        <f t="shared" si="11"/>
        <v>0</v>
      </c>
    </row>
    <row r="46" spans="1:72" ht="22.15" customHeight="1" x14ac:dyDescent="0.3">
      <c r="A46" s="450" t="str">
        <f t="shared" si="0"/>
        <v>□</v>
      </c>
      <c r="B46" s="454">
        <v>17</v>
      </c>
      <c r="C46" s="1678" t="s">
        <v>266</v>
      </c>
      <c r="D46" s="1679"/>
      <c r="E46" s="1678"/>
      <c r="F46" s="1678"/>
      <c r="G46" s="1678"/>
      <c r="H46" s="1678"/>
      <c r="I46" s="1678"/>
      <c r="J46" s="1678"/>
      <c r="K46" s="1678"/>
      <c r="L46" s="1678"/>
      <c r="M46" s="1678"/>
      <c r="N46" s="1678"/>
      <c r="O46" s="1679"/>
      <c r="P46" s="1679"/>
      <c r="Q46" s="1680" t="s">
        <v>634</v>
      </c>
      <c r="R46" s="1680"/>
      <c r="S46" s="1681"/>
      <c r="T46" s="1682"/>
      <c r="U46" s="1681"/>
      <c r="V46" s="1682"/>
      <c r="W46" s="1681"/>
      <c r="X46" s="1683"/>
      <c r="Y46" s="1684"/>
      <c r="Z46" s="1685"/>
      <c r="AA46" s="1685"/>
      <c r="AB46" s="1686"/>
      <c r="AC46" s="1685"/>
      <c r="AD46" s="1687"/>
      <c r="AE46" s="1688"/>
      <c r="AF46" s="1374"/>
      <c r="AG46" s="1374"/>
      <c r="AH46" s="798"/>
      <c r="AI46" s="798"/>
      <c r="AJ46" s="798"/>
      <c r="AK46" s="798"/>
      <c r="AL46" s="798"/>
      <c r="AM46" s="798"/>
      <c r="AN46" s="798"/>
      <c r="AO46" s="797" t="s">
        <v>728</v>
      </c>
      <c r="AP46" s="797"/>
      <c r="AQ46" s="797"/>
      <c r="AR46" s="797"/>
      <c r="AS46" s="797"/>
      <c r="AT46" s="797"/>
      <c r="AU46" s="798"/>
      <c r="AV46" s="798"/>
      <c r="AW46" s="798"/>
      <c r="AX46" s="798"/>
      <c r="AY46" s="798"/>
      <c r="AZ46" s="798"/>
      <c r="BA46" s="798"/>
      <c r="BB46" s="797" t="s">
        <v>728</v>
      </c>
      <c r="BC46" s="797"/>
      <c r="BD46" s="1677"/>
      <c r="BF46">
        <v>46</v>
      </c>
      <c r="BG46" s="477" t="str">
        <f t="shared" si="1"/>
        <v>□</v>
      </c>
      <c r="BH46" s="137">
        <f t="shared" si="2"/>
        <v>0</v>
      </c>
      <c r="BI46" s="137"/>
      <c r="BJ46" s="137">
        <f t="shared" si="3"/>
        <v>0</v>
      </c>
      <c r="BK46" s="137">
        <f t="shared" si="4"/>
        <v>0</v>
      </c>
      <c r="BL46" s="137">
        <f t="shared" si="5"/>
        <v>0</v>
      </c>
      <c r="BM46" s="137"/>
      <c r="BN46" s="137">
        <f t="shared" si="6"/>
        <v>0</v>
      </c>
      <c r="BO46" s="137">
        <f t="shared" si="7"/>
        <v>0</v>
      </c>
      <c r="BP46" s="137">
        <f t="shared" si="8"/>
        <v>0</v>
      </c>
      <c r="BQ46" s="137">
        <f t="shared" si="9"/>
        <v>0</v>
      </c>
      <c r="BR46" s="137">
        <f t="shared" si="10"/>
        <v>0</v>
      </c>
      <c r="BS46" s="137"/>
      <c r="BT46" s="137">
        <f t="shared" si="11"/>
        <v>0</v>
      </c>
    </row>
    <row r="47" spans="1:72" ht="22.15" customHeight="1" x14ac:dyDescent="0.3">
      <c r="A47" s="450" t="str">
        <f t="shared" si="0"/>
        <v>□</v>
      </c>
      <c r="B47" s="454">
        <v>18</v>
      </c>
      <c r="C47" s="1678" t="s">
        <v>220</v>
      </c>
      <c r="D47" s="1679"/>
      <c r="E47" s="1678"/>
      <c r="F47" s="1678"/>
      <c r="G47" s="1678"/>
      <c r="H47" s="1678"/>
      <c r="I47" s="1678"/>
      <c r="J47" s="1678"/>
      <c r="K47" s="1678"/>
      <c r="L47" s="1678"/>
      <c r="M47" s="1678"/>
      <c r="N47" s="1678"/>
      <c r="O47" s="1679"/>
      <c r="P47" s="1679"/>
      <c r="Q47" s="1680" t="s">
        <v>634</v>
      </c>
      <c r="R47" s="1680"/>
      <c r="S47" s="1681"/>
      <c r="T47" s="1682"/>
      <c r="U47" s="1681"/>
      <c r="V47" s="1682"/>
      <c r="W47" s="1681"/>
      <c r="X47" s="1683"/>
      <c r="Y47" s="1684"/>
      <c r="Z47" s="1685"/>
      <c r="AA47" s="1685"/>
      <c r="AB47" s="1686"/>
      <c r="AC47" s="1685"/>
      <c r="AD47" s="1687"/>
      <c r="AE47" s="1688"/>
      <c r="AF47" s="1374"/>
      <c r="AG47" s="1374"/>
      <c r="AH47" s="798"/>
      <c r="AI47" s="798"/>
      <c r="AJ47" s="798"/>
      <c r="AK47" s="798"/>
      <c r="AL47" s="798"/>
      <c r="AM47" s="798"/>
      <c r="AN47" s="798"/>
      <c r="AO47" s="797" t="s">
        <v>728</v>
      </c>
      <c r="AP47" s="797"/>
      <c r="AQ47" s="797"/>
      <c r="AR47" s="797"/>
      <c r="AS47" s="797"/>
      <c r="AT47" s="797"/>
      <c r="AU47" s="798"/>
      <c r="AV47" s="798"/>
      <c r="AW47" s="798"/>
      <c r="AX47" s="798"/>
      <c r="AY47" s="798"/>
      <c r="AZ47" s="798"/>
      <c r="BA47" s="798"/>
      <c r="BB47" s="797" t="s">
        <v>728</v>
      </c>
      <c r="BC47" s="797"/>
      <c r="BD47" s="1677"/>
      <c r="BF47">
        <v>47</v>
      </c>
      <c r="BG47" s="477" t="str">
        <f t="shared" si="1"/>
        <v>□</v>
      </c>
      <c r="BH47" s="137">
        <f t="shared" si="2"/>
        <v>0</v>
      </c>
      <c r="BI47" s="137"/>
      <c r="BJ47" s="137">
        <f t="shared" si="3"/>
        <v>0</v>
      </c>
      <c r="BK47" s="137">
        <f t="shared" si="4"/>
        <v>0</v>
      </c>
      <c r="BL47" s="137">
        <f t="shared" si="5"/>
        <v>0</v>
      </c>
      <c r="BM47" s="137"/>
      <c r="BN47" s="137">
        <f t="shared" si="6"/>
        <v>0</v>
      </c>
      <c r="BO47" s="137">
        <f t="shared" si="7"/>
        <v>0</v>
      </c>
      <c r="BP47" s="137">
        <f t="shared" si="8"/>
        <v>0</v>
      </c>
      <c r="BQ47" s="137">
        <f t="shared" si="9"/>
        <v>0</v>
      </c>
      <c r="BR47" s="137">
        <f t="shared" si="10"/>
        <v>0</v>
      </c>
      <c r="BS47" s="137"/>
      <c r="BT47" s="137">
        <f t="shared" si="11"/>
        <v>0</v>
      </c>
    </row>
    <row r="48" spans="1:72" ht="22.15" customHeight="1" x14ac:dyDescent="0.3">
      <c r="A48" s="450" t="str">
        <f t="shared" si="0"/>
        <v>□</v>
      </c>
      <c r="B48" s="454">
        <v>19</v>
      </c>
      <c r="C48" s="1678" t="s">
        <v>651</v>
      </c>
      <c r="D48" s="1679"/>
      <c r="E48" s="1678"/>
      <c r="F48" s="1678"/>
      <c r="G48" s="1678"/>
      <c r="H48" s="1678"/>
      <c r="I48" s="1678"/>
      <c r="J48" s="1678"/>
      <c r="K48" s="1678"/>
      <c r="L48" s="1678"/>
      <c r="M48" s="1678"/>
      <c r="N48" s="1678"/>
      <c r="O48" s="1679"/>
      <c r="P48" s="1679"/>
      <c r="Q48" s="1680" t="s">
        <v>634</v>
      </c>
      <c r="R48" s="1680"/>
      <c r="S48" s="1681"/>
      <c r="T48" s="1682"/>
      <c r="U48" s="1681"/>
      <c r="V48" s="1682"/>
      <c r="W48" s="1681"/>
      <c r="X48" s="1683"/>
      <c r="Y48" s="1684"/>
      <c r="Z48" s="1685"/>
      <c r="AA48" s="1685"/>
      <c r="AB48" s="1686"/>
      <c r="AC48" s="1685"/>
      <c r="AD48" s="1687"/>
      <c r="AE48" s="1688"/>
      <c r="AF48" s="1374"/>
      <c r="AG48" s="1374"/>
      <c r="AH48" s="798"/>
      <c r="AI48" s="798"/>
      <c r="AJ48" s="798"/>
      <c r="AK48" s="798"/>
      <c r="AL48" s="798"/>
      <c r="AM48" s="798"/>
      <c r="AN48" s="798"/>
      <c r="AO48" s="797" t="s">
        <v>728</v>
      </c>
      <c r="AP48" s="797"/>
      <c r="AQ48" s="797"/>
      <c r="AR48" s="797"/>
      <c r="AS48" s="797"/>
      <c r="AT48" s="797"/>
      <c r="AU48" s="798"/>
      <c r="AV48" s="798"/>
      <c r="AW48" s="798"/>
      <c r="AX48" s="798"/>
      <c r="AY48" s="798"/>
      <c r="AZ48" s="798"/>
      <c r="BA48" s="798"/>
      <c r="BB48" s="797" t="s">
        <v>728</v>
      </c>
      <c r="BC48" s="797"/>
      <c r="BD48" s="1677"/>
      <c r="BF48">
        <v>48</v>
      </c>
      <c r="BG48" s="477" t="str">
        <f t="shared" si="1"/>
        <v>□</v>
      </c>
      <c r="BH48" s="137">
        <f t="shared" si="2"/>
        <v>0</v>
      </c>
      <c r="BI48" s="137"/>
      <c r="BJ48" s="137">
        <f t="shared" si="3"/>
        <v>0</v>
      </c>
      <c r="BK48" s="137">
        <f t="shared" si="4"/>
        <v>0</v>
      </c>
      <c r="BL48" s="137">
        <f t="shared" si="5"/>
        <v>0</v>
      </c>
      <c r="BM48" s="137"/>
      <c r="BN48" s="137">
        <f t="shared" si="6"/>
        <v>0</v>
      </c>
      <c r="BO48" s="137">
        <f t="shared" si="7"/>
        <v>0</v>
      </c>
      <c r="BP48" s="137">
        <f t="shared" si="8"/>
        <v>0</v>
      </c>
      <c r="BQ48" s="137">
        <f t="shared" si="9"/>
        <v>0</v>
      </c>
      <c r="BR48" s="137">
        <f t="shared" si="10"/>
        <v>0</v>
      </c>
      <c r="BS48" s="137"/>
      <c r="BT48" s="137">
        <f t="shared" si="11"/>
        <v>0</v>
      </c>
    </row>
    <row r="49" spans="1:72" ht="22.15" customHeight="1" x14ac:dyDescent="0.3">
      <c r="A49" s="450" t="str">
        <f t="shared" si="0"/>
        <v>□</v>
      </c>
      <c r="B49" s="454">
        <v>20</v>
      </c>
      <c r="C49" s="1678" t="s">
        <v>528</v>
      </c>
      <c r="D49" s="1679"/>
      <c r="E49" s="1678"/>
      <c r="F49" s="1678"/>
      <c r="G49" s="1678"/>
      <c r="H49" s="1678"/>
      <c r="I49" s="1678"/>
      <c r="J49" s="1678"/>
      <c r="K49" s="1678"/>
      <c r="L49" s="1678"/>
      <c r="M49" s="1678"/>
      <c r="N49" s="1678"/>
      <c r="O49" s="1679"/>
      <c r="P49" s="1679"/>
      <c r="Q49" s="1680" t="s">
        <v>634</v>
      </c>
      <c r="R49" s="1680"/>
      <c r="S49" s="1681"/>
      <c r="T49" s="1682"/>
      <c r="U49" s="1681"/>
      <c r="V49" s="1682"/>
      <c r="W49" s="1681"/>
      <c r="X49" s="1683"/>
      <c r="Y49" s="1684"/>
      <c r="Z49" s="1685"/>
      <c r="AA49" s="1685"/>
      <c r="AB49" s="1686"/>
      <c r="AC49" s="1685"/>
      <c r="AD49" s="1687"/>
      <c r="AE49" s="1688"/>
      <c r="AF49" s="1374"/>
      <c r="AG49" s="1374"/>
      <c r="AH49" s="798"/>
      <c r="AI49" s="798"/>
      <c r="AJ49" s="798"/>
      <c r="AK49" s="798"/>
      <c r="AL49" s="798"/>
      <c r="AM49" s="798"/>
      <c r="AN49" s="798"/>
      <c r="AO49" s="797" t="s">
        <v>728</v>
      </c>
      <c r="AP49" s="797"/>
      <c r="AQ49" s="797"/>
      <c r="AR49" s="797"/>
      <c r="AS49" s="797"/>
      <c r="AT49" s="797"/>
      <c r="AU49" s="798"/>
      <c r="AV49" s="798"/>
      <c r="AW49" s="798"/>
      <c r="AX49" s="798"/>
      <c r="AY49" s="798"/>
      <c r="AZ49" s="798"/>
      <c r="BA49" s="798"/>
      <c r="BB49" s="797" t="s">
        <v>728</v>
      </c>
      <c r="BC49" s="797"/>
      <c r="BD49" s="1677"/>
      <c r="BF49">
        <v>49</v>
      </c>
      <c r="BG49" s="477" t="str">
        <f t="shared" si="1"/>
        <v>□</v>
      </c>
      <c r="BH49" s="137">
        <f t="shared" si="2"/>
        <v>0</v>
      </c>
      <c r="BI49" s="137"/>
      <c r="BJ49" s="137">
        <f t="shared" si="3"/>
        <v>0</v>
      </c>
      <c r="BK49" s="137">
        <f t="shared" si="4"/>
        <v>0</v>
      </c>
      <c r="BL49" s="137">
        <f t="shared" si="5"/>
        <v>0</v>
      </c>
      <c r="BM49" s="137"/>
      <c r="BN49" s="137">
        <f t="shared" si="6"/>
        <v>0</v>
      </c>
      <c r="BO49" s="137">
        <f t="shared" si="7"/>
        <v>0</v>
      </c>
      <c r="BP49" s="137">
        <f t="shared" si="8"/>
        <v>0</v>
      </c>
      <c r="BQ49" s="137">
        <f t="shared" si="9"/>
        <v>0</v>
      </c>
      <c r="BR49" s="137">
        <f t="shared" si="10"/>
        <v>0</v>
      </c>
      <c r="BS49" s="137"/>
      <c r="BT49" s="137">
        <f t="shared" si="11"/>
        <v>0</v>
      </c>
    </row>
    <row r="50" spans="1:72" ht="22.15" customHeight="1" x14ac:dyDescent="0.3">
      <c r="A50" s="450" t="str">
        <f t="shared" si="0"/>
        <v>□</v>
      </c>
      <c r="B50" s="454">
        <v>21</v>
      </c>
      <c r="C50" s="1678" t="s">
        <v>3</v>
      </c>
      <c r="D50" s="1679"/>
      <c r="E50" s="1678"/>
      <c r="F50" s="1678"/>
      <c r="G50" s="1678"/>
      <c r="H50" s="1678"/>
      <c r="I50" s="1678"/>
      <c r="J50" s="1678"/>
      <c r="K50" s="1678"/>
      <c r="L50" s="1678"/>
      <c r="M50" s="1678"/>
      <c r="N50" s="1678"/>
      <c r="O50" s="1679"/>
      <c r="P50" s="1679"/>
      <c r="Q50" s="1680" t="s">
        <v>634</v>
      </c>
      <c r="R50" s="1680"/>
      <c r="S50" s="1681"/>
      <c r="T50" s="1682"/>
      <c r="U50" s="1681"/>
      <c r="V50" s="1682"/>
      <c r="W50" s="1681" t="s">
        <v>352</v>
      </c>
      <c r="X50" s="1683"/>
      <c r="Y50" s="1684"/>
      <c r="Z50" s="1685"/>
      <c r="AA50" s="1685"/>
      <c r="AB50" s="1686"/>
      <c r="AC50" s="1685"/>
      <c r="AD50" s="1687"/>
      <c r="AE50" s="1688"/>
      <c r="AF50" s="1374"/>
      <c r="AG50" s="1374"/>
      <c r="AH50" s="798"/>
      <c r="AI50" s="798"/>
      <c r="AJ50" s="798"/>
      <c r="AK50" s="798"/>
      <c r="AL50" s="798"/>
      <c r="AM50" s="798"/>
      <c r="AN50" s="798"/>
      <c r="AO50" s="797" t="s">
        <v>728</v>
      </c>
      <c r="AP50" s="797"/>
      <c r="AQ50" s="797"/>
      <c r="AR50" s="797"/>
      <c r="AS50" s="797"/>
      <c r="AT50" s="797"/>
      <c r="AU50" s="798"/>
      <c r="AV50" s="798"/>
      <c r="AW50" s="798"/>
      <c r="AX50" s="798"/>
      <c r="AY50" s="798"/>
      <c r="AZ50" s="798"/>
      <c r="BA50" s="798"/>
      <c r="BB50" s="797" t="s">
        <v>728</v>
      </c>
      <c r="BC50" s="797"/>
      <c r="BD50" s="1677"/>
      <c r="BF50">
        <v>50</v>
      </c>
      <c r="BG50" s="477" t="str">
        <f t="shared" si="1"/>
        <v>□</v>
      </c>
      <c r="BH50" s="137">
        <f t="shared" si="2"/>
        <v>0</v>
      </c>
      <c r="BI50" s="137"/>
      <c r="BJ50" s="137">
        <f t="shared" si="3"/>
        <v>0</v>
      </c>
      <c r="BK50" s="137">
        <f t="shared" si="4"/>
        <v>0</v>
      </c>
      <c r="BL50" s="137">
        <f t="shared" si="5"/>
        <v>0</v>
      </c>
      <c r="BM50" s="137"/>
      <c r="BN50" s="137">
        <f t="shared" si="6"/>
        <v>0</v>
      </c>
      <c r="BO50" s="137">
        <f t="shared" si="7"/>
        <v>0</v>
      </c>
      <c r="BP50" s="137">
        <f t="shared" si="8"/>
        <v>0</v>
      </c>
      <c r="BQ50" s="137">
        <f t="shared" si="9"/>
        <v>0</v>
      </c>
      <c r="BR50" s="137">
        <f t="shared" si="10"/>
        <v>0</v>
      </c>
      <c r="BS50" s="137"/>
      <c r="BT50" s="137">
        <f t="shared" si="11"/>
        <v>0</v>
      </c>
    </row>
    <row r="51" spans="1:72" ht="22.15" customHeight="1" x14ac:dyDescent="0.3">
      <c r="A51" s="450" t="str">
        <f t="shared" si="0"/>
        <v>□</v>
      </c>
      <c r="B51" s="454">
        <v>22</v>
      </c>
      <c r="C51" s="1678" t="s">
        <v>493</v>
      </c>
      <c r="D51" s="1679"/>
      <c r="E51" s="1678"/>
      <c r="F51" s="1678"/>
      <c r="G51" s="1678"/>
      <c r="H51" s="1678"/>
      <c r="I51" s="1678"/>
      <c r="J51" s="1678"/>
      <c r="K51" s="1678"/>
      <c r="L51" s="1678"/>
      <c r="M51" s="1678"/>
      <c r="N51" s="1678"/>
      <c r="O51" s="1679"/>
      <c r="P51" s="1679"/>
      <c r="Q51" s="1680" t="s">
        <v>634</v>
      </c>
      <c r="R51" s="1680"/>
      <c r="S51" s="1681"/>
      <c r="T51" s="1682"/>
      <c r="U51" s="1681"/>
      <c r="V51" s="1682"/>
      <c r="W51" s="1681"/>
      <c r="X51" s="1683"/>
      <c r="Y51" s="1684"/>
      <c r="Z51" s="1685"/>
      <c r="AA51" s="1685"/>
      <c r="AB51" s="1686"/>
      <c r="AC51" s="1685"/>
      <c r="AD51" s="1687"/>
      <c r="AE51" s="1688"/>
      <c r="AF51" s="1374"/>
      <c r="AG51" s="1374"/>
      <c r="AH51" s="798"/>
      <c r="AI51" s="798"/>
      <c r="AJ51" s="798"/>
      <c r="AK51" s="798"/>
      <c r="AL51" s="798"/>
      <c r="AM51" s="798"/>
      <c r="AN51" s="798"/>
      <c r="AO51" s="797" t="s">
        <v>728</v>
      </c>
      <c r="AP51" s="797"/>
      <c r="AQ51" s="797"/>
      <c r="AR51" s="797"/>
      <c r="AS51" s="797"/>
      <c r="AT51" s="797"/>
      <c r="AU51" s="798"/>
      <c r="AV51" s="798"/>
      <c r="AW51" s="798"/>
      <c r="AX51" s="798"/>
      <c r="AY51" s="798"/>
      <c r="AZ51" s="798"/>
      <c r="BA51" s="798"/>
      <c r="BB51" s="797" t="s">
        <v>728</v>
      </c>
      <c r="BC51" s="797"/>
      <c r="BD51" s="1677"/>
      <c r="BF51">
        <v>51</v>
      </c>
      <c r="BG51" s="477" t="str">
        <f t="shared" si="1"/>
        <v>□</v>
      </c>
      <c r="BH51" s="137">
        <f t="shared" si="2"/>
        <v>0</v>
      </c>
      <c r="BI51" s="137"/>
      <c r="BJ51" s="137">
        <f t="shared" si="3"/>
        <v>0</v>
      </c>
      <c r="BK51" s="137">
        <f t="shared" si="4"/>
        <v>0</v>
      </c>
      <c r="BL51" s="137">
        <f t="shared" si="5"/>
        <v>0</v>
      </c>
      <c r="BM51" s="137"/>
      <c r="BN51" s="137">
        <f t="shared" si="6"/>
        <v>0</v>
      </c>
      <c r="BO51" s="137">
        <f t="shared" si="7"/>
        <v>0</v>
      </c>
      <c r="BP51" s="137">
        <f t="shared" si="8"/>
        <v>0</v>
      </c>
      <c r="BQ51" s="137">
        <f t="shared" si="9"/>
        <v>0</v>
      </c>
      <c r="BR51" s="137">
        <f t="shared" si="10"/>
        <v>0</v>
      </c>
      <c r="BS51" s="137"/>
      <c r="BT51" s="137">
        <f t="shared" si="11"/>
        <v>0</v>
      </c>
    </row>
    <row r="52" spans="1:72" ht="22.15" customHeight="1" x14ac:dyDescent="0.3">
      <c r="A52" s="450" t="str">
        <f t="shared" si="0"/>
        <v>□</v>
      </c>
      <c r="B52" s="454">
        <v>23</v>
      </c>
      <c r="C52" s="1678" t="s">
        <v>263</v>
      </c>
      <c r="D52" s="1679"/>
      <c r="E52" s="1678"/>
      <c r="F52" s="1678"/>
      <c r="G52" s="1678"/>
      <c r="H52" s="1678"/>
      <c r="I52" s="1678"/>
      <c r="J52" s="1678"/>
      <c r="K52" s="1678"/>
      <c r="L52" s="1678"/>
      <c r="M52" s="1678"/>
      <c r="N52" s="1678"/>
      <c r="O52" s="1679"/>
      <c r="P52" s="1679"/>
      <c r="Q52" s="1680"/>
      <c r="R52" s="1680"/>
      <c r="S52" s="1681"/>
      <c r="T52" s="1682"/>
      <c r="U52" s="1681"/>
      <c r="V52" s="1682"/>
      <c r="W52" s="1681" t="s">
        <v>352</v>
      </c>
      <c r="X52" s="1683"/>
      <c r="Y52" s="1684"/>
      <c r="Z52" s="1685"/>
      <c r="AA52" s="1685"/>
      <c r="AB52" s="1686"/>
      <c r="AC52" s="1685"/>
      <c r="AD52" s="1687"/>
      <c r="AE52" s="1688"/>
      <c r="AF52" s="1374"/>
      <c r="AG52" s="1374"/>
      <c r="AH52" s="798"/>
      <c r="AI52" s="798"/>
      <c r="AJ52" s="798"/>
      <c r="AK52" s="798"/>
      <c r="AL52" s="798"/>
      <c r="AM52" s="798"/>
      <c r="AN52" s="798"/>
      <c r="AO52" s="797" t="s">
        <v>728</v>
      </c>
      <c r="AP52" s="797"/>
      <c r="AQ52" s="797"/>
      <c r="AR52" s="797"/>
      <c r="AS52" s="797"/>
      <c r="AT52" s="797"/>
      <c r="AU52" s="798"/>
      <c r="AV52" s="798"/>
      <c r="AW52" s="798"/>
      <c r="AX52" s="798"/>
      <c r="AY52" s="798"/>
      <c r="AZ52" s="798"/>
      <c r="BA52" s="798"/>
      <c r="BB52" s="797" t="s">
        <v>728</v>
      </c>
      <c r="BC52" s="797"/>
      <c r="BD52" s="1677"/>
      <c r="BF52">
        <v>52</v>
      </c>
      <c r="BG52" s="477" t="str">
        <f t="shared" si="1"/>
        <v>□</v>
      </c>
      <c r="BH52" s="137">
        <f t="shared" si="2"/>
        <v>0</v>
      </c>
      <c r="BI52" s="137"/>
      <c r="BJ52" s="137">
        <f t="shared" si="3"/>
        <v>0</v>
      </c>
      <c r="BK52" s="137">
        <f t="shared" si="4"/>
        <v>0</v>
      </c>
      <c r="BL52" s="137">
        <f t="shared" si="5"/>
        <v>0</v>
      </c>
      <c r="BM52" s="137"/>
      <c r="BN52" s="137">
        <f t="shared" si="6"/>
        <v>0</v>
      </c>
      <c r="BO52" s="137">
        <f t="shared" si="7"/>
        <v>0</v>
      </c>
      <c r="BP52" s="137">
        <f t="shared" si="8"/>
        <v>0</v>
      </c>
      <c r="BQ52" s="137">
        <f t="shared" si="9"/>
        <v>0</v>
      </c>
      <c r="BR52" s="137">
        <f t="shared" si="10"/>
        <v>0</v>
      </c>
      <c r="BS52" s="137"/>
      <c r="BT52" s="137">
        <f t="shared" si="11"/>
        <v>0</v>
      </c>
    </row>
    <row r="53" spans="1:72" ht="22.15" customHeight="1" x14ac:dyDescent="0.3">
      <c r="A53" s="450" t="str">
        <f t="shared" si="0"/>
        <v>□</v>
      </c>
      <c r="B53" s="454">
        <v>24</v>
      </c>
      <c r="C53" s="1697" t="s">
        <v>652</v>
      </c>
      <c r="D53" s="1679"/>
      <c r="E53" s="1697"/>
      <c r="F53" s="1697"/>
      <c r="G53" s="1697"/>
      <c r="H53" s="1697"/>
      <c r="I53" s="1697"/>
      <c r="J53" s="1697"/>
      <c r="K53" s="1697"/>
      <c r="L53" s="1697"/>
      <c r="M53" s="1697"/>
      <c r="N53" s="1697"/>
      <c r="O53" s="1679"/>
      <c r="P53" s="1679"/>
      <c r="Q53" s="1680"/>
      <c r="R53" s="1680"/>
      <c r="S53" s="1681"/>
      <c r="T53" s="1682"/>
      <c r="U53" s="1681"/>
      <c r="V53" s="1682"/>
      <c r="W53" s="1681" t="s">
        <v>352</v>
      </c>
      <c r="X53" s="1683"/>
      <c r="Y53" s="1684"/>
      <c r="Z53" s="1685"/>
      <c r="AA53" s="1685"/>
      <c r="AB53" s="1686"/>
      <c r="AC53" s="1685"/>
      <c r="AD53" s="1687"/>
      <c r="AE53" s="1688"/>
      <c r="AF53" s="1374"/>
      <c r="AG53" s="1374"/>
      <c r="AH53" s="798"/>
      <c r="AI53" s="798"/>
      <c r="AJ53" s="798"/>
      <c r="AK53" s="798"/>
      <c r="AL53" s="798"/>
      <c r="AM53" s="798"/>
      <c r="AN53" s="798"/>
      <c r="AO53" s="797" t="s">
        <v>728</v>
      </c>
      <c r="AP53" s="797"/>
      <c r="AQ53" s="797"/>
      <c r="AR53" s="797"/>
      <c r="AS53" s="797"/>
      <c r="AT53" s="797"/>
      <c r="AU53" s="798"/>
      <c r="AV53" s="798"/>
      <c r="AW53" s="798"/>
      <c r="AX53" s="798"/>
      <c r="AY53" s="798"/>
      <c r="AZ53" s="798"/>
      <c r="BA53" s="798"/>
      <c r="BB53" s="797" t="s">
        <v>728</v>
      </c>
      <c r="BC53" s="797"/>
      <c r="BD53" s="1677"/>
      <c r="BF53">
        <v>53</v>
      </c>
      <c r="BG53" s="477" t="str">
        <f t="shared" si="1"/>
        <v>□</v>
      </c>
      <c r="BH53" s="137">
        <f t="shared" si="2"/>
        <v>0</v>
      </c>
      <c r="BI53" s="137"/>
      <c r="BJ53" s="137">
        <f t="shared" si="3"/>
        <v>0</v>
      </c>
      <c r="BK53" s="137">
        <f t="shared" si="4"/>
        <v>0</v>
      </c>
      <c r="BL53" s="137">
        <f t="shared" si="5"/>
        <v>0</v>
      </c>
      <c r="BM53" s="137"/>
      <c r="BN53" s="137">
        <f t="shared" si="6"/>
        <v>0</v>
      </c>
      <c r="BO53" s="137">
        <f t="shared" si="7"/>
        <v>0</v>
      </c>
      <c r="BP53" s="137">
        <f t="shared" si="8"/>
        <v>0</v>
      </c>
      <c r="BQ53" s="137">
        <f t="shared" si="9"/>
        <v>0</v>
      </c>
      <c r="BR53" s="137">
        <f t="shared" si="10"/>
        <v>0</v>
      </c>
      <c r="BS53" s="137"/>
      <c r="BT53" s="137">
        <f t="shared" si="11"/>
        <v>0</v>
      </c>
    </row>
    <row r="54" spans="1:72" ht="22.15" customHeight="1" x14ac:dyDescent="0.3">
      <c r="A54" s="450" t="str">
        <f t="shared" si="0"/>
        <v>□</v>
      </c>
      <c r="B54" s="454">
        <v>25</v>
      </c>
      <c r="C54" s="1678" t="s">
        <v>55</v>
      </c>
      <c r="D54" s="1679"/>
      <c r="E54" s="1678"/>
      <c r="F54" s="1678"/>
      <c r="G54" s="1678"/>
      <c r="H54" s="1678"/>
      <c r="I54" s="1678"/>
      <c r="J54" s="1678"/>
      <c r="K54" s="1678"/>
      <c r="L54" s="1678"/>
      <c r="M54" s="1678"/>
      <c r="N54" s="1678"/>
      <c r="O54" s="1679"/>
      <c r="P54" s="1679"/>
      <c r="Q54" s="1680"/>
      <c r="R54" s="1680"/>
      <c r="S54" s="1681"/>
      <c r="T54" s="1682"/>
      <c r="U54" s="1681"/>
      <c r="V54" s="1682"/>
      <c r="W54" s="1681" t="s">
        <v>352</v>
      </c>
      <c r="X54" s="1683"/>
      <c r="Y54" s="1684"/>
      <c r="Z54" s="1685"/>
      <c r="AA54" s="1685"/>
      <c r="AB54" s="1686"/>
      <c r="AC54" s="1685"/>
      <c r="AD54" s="1687"/>
      <c r="AE54" s="1688"/>
      <c r="AF54" s="1374"/>
      <c r="AG54" s="1374"/>
      <c r="AH54" s="798"/>
      <c r="AI54" s="798"/>
      <c r="AJ54" s="798"/>
      <c r="AK54" s="798"/>
      <c r="AL54" s="798"/>
      <c r="AM54" s="798"/>
      <c r="AN54" s="798"/>
      <c r="AO54" s="797" t="s">
        <v>728</v>
      </c>
      <c r="AP54" s="797"/>
      <c r="AQ54" s="797"/>
      <c r="AR54" s="797"/>
      <c r="AS54" s="797"/>
      <c r="AT54" s="797"/>
      <c r="AU54" s="798"/>
      <c r="AV54" s="798"/>
      <c r="AW54" s="798"/>
      <c r="AX54" s="798"/>
      <c r="AY54" s="798"/>
      <c r="AZ54" s="798"/>
      <c r="BA54" s="798"/>
      <c r="BB54" s="797" t="s">
        <v>728</v>
      </c>
      <c r="BC54" s="797"/>
      <c r="BD54" s="1677"/>
      <c r="BF54">
        <v>54</v>
      </c>
      <c r="BG54" s="477" t="str">
        <f t="shared" si="1"/>
        <v>□</v>
      </c>
      <c r="BH54" s="137">
        <f t="shared" si="2"/>
        <v>0</v>
      </c>
      <c r="BI54" s="137"/>
      <c r="BJ54" s="137">
        <f t="shared" si="3"/>
        <v>0</v>
      </c>
      <c r="BK54" s="137">
        <f t="shared" si="4"/>
        <v>0</v>
      </c>
      <c r="BL54" s="137">
        <f t="shared" si="5"/>
        <v>0</v>
      </c>
      <c r="BM54" s="137"/>
      <c r="BN54" s="137">
        <f t="shared" si="6"/>
        <v>0</v>
      </c>
      <c r="BO54" s="137">
        <f t="shared" si="7"/>
        <v>0</v>
      </c>
      <c r="BP54" s="137">
        <f t="shared" si="8"/>
        <v>0</v>
      </c>
      <c r="BQ54" s="137">
        <f t="shared" si="9"/>
        <v>0</v>
      </c>
      <c r="BR54" s="137">
        <f t="shared" si="10"/>
        <v>0</v>
      </c>
      <c r="BS54" s="137"/>
      <c r="BT54" s="137">
        <f t="shared" si="11"/>
        <v>0</v>
      </c>
    </row>
    <row r="55" spans="1:72" ht="22.15" customHeight="1" x14ac:dyDescent="0.3">
      <c r="A55" s="450" t="str">
        <f t="shared" si="0"/>
        <v>□</v>
      </c>
      <c r="B55" s="454">
        <v>26</v>
      </c>
      <c r="C55" s="1678" t="s">
        <v>466</v>
      </c>
      <c r="D55" s="1679"/>
      <c r="E55" s="1678"/>
      <c r="F55" s="1678"/>
      <c r="G55" s="1678"/>
      <c r="H55" s="1678"/>
      <c r="I55" s="1678"/>
      <c r="J55" s="1678"/>
      <c r="K55" s="1678"/>
      <c r="L55" s="1678"/>
      <c r="M55" s="1678"/>
      <c r="N55" s="1678"/>
      <c r="O55" s="1679"/>
      <c r="P55" s="1679"/>
      <c r="Q55" s="1680" t="s">
        <v>634</v>
      </c>
      <c r="R55" s="1680"/>
      <c r="S55" s="1681"/>
      <c r="T55" s="1682"/>
      <c r="U55" s="1681"/>
      <c r="V55" s="1682"/>
      <c r="W55" s="1681" t="s">
        <v>352</v>
      </c>
      <c r="X55" s="1683"/>
      <c r="Y55" s="1684"/>
      <c r="Z55" s="1685"/>
      <c r="AA55" s="1685"/>
      <c r="AB55" s="1686"/>
      <c r="AC55" s="1685"/>
      <c r="AD55" s="1687"/>
      <c r="AE55" s="1688"/>
      <c r="AF55" s="1374"/>
      <c r="AG55" s="1374"/>
      <c r="AH55" s="798"/>
      <c r="AI55" s="798"/>
      <c r="AJ55" s="798"/>
      <c r="AK55" s="798"/>
      <c r="AL55" s="798"/>
      <c r="AM55" s="798"/>
      <c r="AN55" s="798"/>
      <c r="AO55" s="797" t="s">
        <v>728</v>
      </c>
      <c r="AP55" s="797"/>
      <c r="AQ55" s="797"/>
      <c r="AR55" s="797"/>
      <c r="AS55" s="797"/>
      <c r="AT55" s="797"/>
      <c r="AU55" s="798"/>
      <c r="AV55" s="798"/>
      <c r="AW55" s="798"/>
      <c r="AX55" s="798"/>
      <c r="AY55" s="798"/>
      <c r="AZ55" s="798"/>
      <c r="BA55" s="798"/>
      <c r="BB55" s="797" t="s">
        <v>728</v>
      </c>
      <c r="BC55" s="797"/>
      <c r="BD55" s="1677"/>
      <c r="BF55">
        <v>55</v>
      </c>
      <c r="BG55" s="477" t="str">
        <f t="shared" si="1"/>
        <v>□</v>
      </c>
      <c r="BH55" s="137">
        <f t="shared" si="2"/>
        <v>0</v>
      </c>
      <c r="BI55" s="137"/>
      <c r="BJ55" s="137">
        <f t="shared" si="3"/>
        <v>0</v>
      </c>
      <c r="BK55" s="137">
        <f t="shared" si="4"/>
        <v>0</v>
      </c>
      <c r="BL55" s="137">
        <f t="shared" si="5"/>
        <v>0</v>
      </c>
      <c r="BM55" s="137"/>
      <c r="BN55" s="137">
        <f t="shared" si="6"/>
        <v>0</v>
      </c>
      <c r="BO55" s="137">
        <f t="shared" si="7"/>
        <v>0</v>
      </c>
      <c r="BP55" s="137">
        <f t="shared" si="8"/>
        <v>0</v>
      </c>
      <c r="BQ55" s="137">
        <f t="shared" si="9"/>
        <v>0</v>
      </c>
      <c r="BR55" s="137">
        <f t="shared" si="10"/>
        <v>0</v>
      </c>
      <c r="BS55" s="137"/>
      <c r="BT55" s="137">
        <f t="shared" si="11"/>
        <v>0</v>
      </c>
    </row>
    <row r="56" spans="1:72" ht="22.15" customHeight="1" x14ac:dyDescent="0.3">
      <c r="A56" s="450" t="str">
        <f t="shared" si="0"/>
        <v>□</v>
      </c>
      <c r="B56" s="454">
        <v>27</v>
      </c>
      <c r="C56" s="1678" t="s">
        <v>347</v>
      </c>
      <c r="D56" s="1679"/>
      <c r="E56" s="1678"/>
      <c r="F56" s="1678"/>
      <c r="G56" s="1678"/>
      <c r="H56" s="1678"/>
      <c r="I56" s="1678"/>
      <c r="J56" s="1678"/>
      <c r="K56" s="1678"/>
      <c r="L56" s="1678"/>
      <c r="M56" s="1678"/>
      <c r="N56" s="1678"/>
      <c r="O56" s="1679"/>
      <c r="P56" s="1679"/>
      <c r="Q56" s="1680"/>
      <c r="R56" s="1680"/>
      <c r="S56" s="1681"/>
      <c r="T56" s="1682"/>
      <c r="U56" s="1681"/>
      <c r="V56" s="1682"/>
      <c r="W56" s="1681" t="s">
        <v>352</v>
      </c>
      <c r="X56" s="1683"/>
      <c r="Y56" s="1684"/>
      <c r="Z56" s="1685"/>
      <c r="AA56" s="1685"/>
      <c r="AB56" s="1686"/>
      <c r="AC56" s="1685"/>
      <c r="AD56" s="1687"/>
      <c r="AE56" s="1688"/>
      <c r="AF56" s="1374"/>
      <c r="AG56" s="1374"/>
      <c r="AH56" s="798"/>
      <c r="AI56" s="798"/>
      <c r="AJ56" s="798"/>
      <c r="AK56" s="798"/>
      <c r="AL56" s="798"/>
      <c r="AM56" s="798"/>
      <c r="AN56" s="798"/>
      <c r="AO56" s="797" t="s">
        <v>728</v>
      </c>
      <c r="AP56" s="797"/>
      <c r="AQ56" s="797"/>
      <c r="AR56" s="797"/>
      <c r="AS56" s="797"/>
      <c r="AT56" s="797"/>
      <c r="AU56" s="798"/>
      <c r="AV56" s="798"/>
      <c r="AW56" s="798"/>
      <c r="AX56" s="798"/>
      <c r="AY56" s="798"/>
      <c r="AZ56" s="798"/>
      <c r="BA56" s="798"/>
      <c r="BB56" s="797" t="s">
        <v>728</v>
      </c>
      <c r="BC56" s="797"/>
      <c r="BD56" s="1677"/>
      <c r="BF56">
        <v>56</v>
      </c>
      <c r="BG56" s="477" t="str">
        <f t="shared" si="1"/>
        <v>□</v>
      </c>
      <c r="BH56" s="137">
        <f t="shared" si="2"/>
        <v>0</v>
      </c>
      <c r="BI56" s="137"/>
      <c r="BJ56" s="137">
        <f t="shared" si="3"/>
        <v>0</v>
      </c>
      <c r="BK56" s="137">
        <f t="shared" si="4"/>
        <v>0</v>
      </c>
      <c r="BL56" s="137">
        <f t="shared" si="5"/>
        <v>0</v>
      </c>
      <c r="BM56" s="137"/>
      <c r="BN56" s="137">
        <f t="shared" si="6"/>
        <v>0</v>
      </c>
      <c r="BO56" s="137">
        <f t="shared" si="7"/>
        <v>0</v>
      </c>
      <c r="BP56" s="137">
        <f t="shared" si="8"/>
        <v>0</v>
      </c>
      <c r="BQ56" s="137">
        <f t="shared" si="9"/>
        <v>0</v>
      </c>
      <c r="BR56" s="137">
        <f t="shared" si="10"/>
        <v>0</v>
      </c>
      <c r="BS56" s="137"/>
      <c r="BT56" s="137">
        <f t="shared" si="11"/>
        <v>0</v>
      </c>
    </row>
    <row r="57" spans="1:72" ht="22.15" customHeight="1" x14ac:dyDescent="0.3">
      <c r="A57" s="450" t="str">
        <f t="shared" si="0"/>
        <v>□</v>
      </c>
      <c r="B57" s="454">
        <v>28</v>
      </c>
      <c r="C57" s="1678" t="s">
        <v>641</v>
      </c>
      <c r="D57" s="1679"/>
      <c r="E57" s="1678"/>
      <c r="F57" s="1678"/>
      <c r="G57" s="1678"/>
      <c r="H57" s="1678"/>
      <c r="I57" s="1678"/>
      <c r="J57" s="1678"/>
      <c r="K57" s="1678"/>
      <c r="L57" s="1678"/>
      <c r="M57" s="1678"/>
      <c r="N57" s="1678"/>
      <c r="O57" s="1679"/>
      <c r="P57" s="1679"/>
      <c r="Q57" s="1680"/>
      <c r="R57" s="1680"/>
      <c r="S57" s="1681"/>
      <c r="T57" s="1682"/>
      <c r="U57" s="1681"/>
      <c r="V57" s="1682"/>
      <c r="W57" s="1681" t="s">
        <v>352</v>
      </c>
      <c r="X57" s="1683"/>
      <c r="Y57" s="1684"/>
      <c r="Z57" s="1685"/>
      <c r="AA57" s="1685"/>
      <c r="AB57" s="1686"/>
      <c r="AC57" s="1685"/>
      <c r="AD57" s="1687"/>
      <c r="AE57" s="1688"/>
      <c r="AF57" s="1374"/>
      <c r="AG57" s="1374"/>
      <c r="AH57" s="798"/>
      <c r="AI57" s="798"/>
      <c r="AJ57" s="798"/>
      <c r="AK57" s="798"/>
      <c r="AL57" s="798"/>
      <c r="AM57" s="798"/>
      <c r="AN57" s="798"/>
      <c r="AO57" s="797" t="s">
        <v>728</v>
      </c>
      <c r="AP57" s="797"/>
      <c r="AQ57" s="797"/>
      <c r="AR57" s="797"/>
      <c r="AS57" s="797"/>
      <c r="AT57" s="797"/>
      <c r="AU57" s="798"/>
      <c r="AV57" s="798"/>
      <c r="AW57" s="798"/>
      <c r="AX57" s="798"/>
      <c r="AY57" s="798"/>
      <c r="AZ57" s="798"/>
      <c r="BA57" s="798"/>
      <c r="BB57" s="797" t="s">
        <v>728</v>
      </c>
      <c r="BC57" s="797"/>
      <c r="BD57" s="1677"/>
      <c r="BF57">
        <v>57</v>
      </c>
      <c r="BG57" s="477" t="str">
        <f t="shared" si="1"/>
        <v>□</v>
      </c>
      <c r="BH57" s="137">
        <f t="shared" si="2"/>
        <v>0</v>
      </c>
      <c r="BI57" s="137"/>
      <c r="BJ57" s="137">
        <f t="shared" si="3"/>
        <v>0</v>
      </c>
      <c r="BK57" s="137">
        <f t="shared" si="4"/>
        <v>0</v>
      </c>
      <c r="BL57" s="137">
        <f t="shared" si="5"/>
        <v>0</v>
      </c>
      <c r="BM57" s="137"/>
      <c r="BN57" s="137">
        <f t="shared" si="6"/>
        <v>0</v>
      </c>
      <c r="BO57" s="137">
        <f t="shared" si="7"/>
        <v>0</v>
      </c>
      <c r="BP57" s="137">
        <f t="shared" si="8"/>
        <v>0</v>
      </c>
      <c r="BQ57" s="137">
        <f t="shared" si="9"/>
        <v>0</v>
      </c>
      <c r="BR57" s="137">
        <f t="shared" si="10"/>
        <v>0</v>
      </c>
      <c r="BS57" s="137"/>
      <c r="BT57" s="137">
        <f t="shared" si="11"/>
        <v>0</v>
      </c>
    </row>
    <row r="58" spans="1:72" ht="22.15" customHeight="1" x14ac:dyDescent="0.3">
      <c r="A58" s="450" t="str">
        <f t="shared" si="0"/>
        <v>□</v>
      </c>
      <c r="B58" s="454">
        <v>29</v>
      </c>
      <c r="C58" s="1678" t="s">
        <v>654</v>
      </c>
      <c r="D58" s="1679"/>
      <c r="E58" s="1678"/>
      <c r="F58" s="1678"/>
      <c r="G58" s="1678"/>
      <c r="H58" s="1678"/>
      <c r="I58" s="1678"/>
      <c r="J58" s="1678"/>
      <c r="K58" s="1678"/>
      <c r="L58" s="1678"/>
      <c r="M58" s="1678"/>
      <c r="N58" s="1678"/>
      <c r="O58" s="1679"/>
      <c r="P58" s="1679"/>
      <c r="Q58" s="1680"/>
      <c r="R58" s="1680"/>
      <c r="S58" s="1681"/>
      <c r="T58" s="1682"/>
      <c r="U58" s="1681"/>
      <c r="V58" s="1682"/>
      <c r="W58" s="1681" t="s">
        <v>352</v>
      </c>
      <c r="X58" s="1683"/>
      <c r="Y58" s="1684"/>
      <c r="Z58" s="1685"/>
      <c r="AA58" s="1685"/>
      <c r="AB58" s="1686"/>
      <c r="AC58" s="1685"/>
      <c r="AD58" s="1687"/>
      <c r="AE58" s="1688"/>
      <c r="AF58" s="1374"/>
      <c r="AG58" s="1374"/>
      <c r="AH58" s="798"/>
      <c r="AI58" s="798"/>
      <c r="AJ58" s="798"/>
      <c r="AK58" s="798"/>
      <c r="AL58" s="798"/>
      <c r="AM58" s="798"/>
      <c r="AN58" s="798"/>
      <c r="AO58" s="797" t="s">
        <v>728</v>
      </c>
      <c r="AP58" s="797"/>
      <c r="AQ58" s="797"/>
      <c r="AR58" s="797"/>
      <c r="AS58" s="797"/>
      <c r="AT58" s="797"/>
      <c r="AU58" s="798"/>
      <c r="AV58" s="798"/>
      <c r="AW58" s="798"/>
      <c r="AX58" s="798"/>
      <c r="AY58" s="798"/>
      <c r="AZ58" s="798"/>
      <c r="BA58" s="798"/>
      <c r="BB58" s="797" t="s">
        <v>728</v>
      </c>
      <c r="BC58" s="797"/>
      <c r="BD58" s="1677"/>
      <c r="BF58">
        <v>58</v>
      </c>
      <c r="BG58" s="477" t="str">
        <f t="shared" si="1"/>
        <v>□</v>
      </c>
      <c r="BH58" s="137">
        <f t="shared" si="2"/>
        <v>0</v>
      </c>
      <c r="BI58" s="137"/>
      <c r="BJ58" s="137">
        <f t="shared" si="3"/>
        <v>0</v>
      </c>
      <c r="BK58" s="137">
        <f t="shared" si="4"/>
        <v>0</v>
      </c>
      <c r="BL58" s="137">
        <f t="shared" si="5"/>
        <v>0</v>
      </c>
      <c r="BM58" s="137"/>
      <c r="BN58" s="137">
        <f t="shared" si="6"/>
        <v>0</v>
      </c>
      <c r="BO58" s="137">
        <f t="shared" si="7"/>
        <v>0</v>
      </c>
      <c r="BP58" s="137">
        <f t="shared" si="8"/>
        <v>0</v>
      </c>
      <c r="BQ58" s="137">
        <f t="shared" si="9"/>
        <v>0</v>
      </c>
      <c r="BR58" s="137">
        <f t="shared" si="10"/>
        <v>0</v>
      </c>
      <c r="BS58" s="137"/>
      <c r="BT58" s="137">
        <f t="shared" si="11"/>
        <v>0</v>
      </c>
    </row>
    <row r="59" spans="1:72" ht="22.15" customHeight="1" x14ac:dyDescent="0.3">
      <c r="A59" s="450" t="str">
        <f t="shared" si="0"/>
        <v>□</v>
      </c>
      <c r="B59" s="454">
        <v>30</v>
      </c>
      <c r="C59" s="1678" t="s">
        <v>655</v>
      </c>
      <c r="D59" s="1679"/>
      <c r="E59" s="1678"/>
      <c r="F59" s="1678"/>
      <c r="G59" s="1678"/>
      <c r="H59" s="1678"/>
      <c r="I59" s="1678"/>
      <c r="J59" s="1678"/>
      <c r="K59" s="1678"/>
      <c r="L59" s="1678"/>
      <c r="M59" s="1678"/>
      <c r="N59" s="1678"/>
      <c r="O59" s="1679"/>
      <c r="P59" s="1679"/>
      <c r="Q59" s="1680"/>
      <c r="R59" s="1680"/>
      <c r="S59" s="1681"/>
      <c r="T59" s="1682"/>
      <c r="U59" s="1681"/>
      <c r="V59" s="1682"/>
      <c r="W59" s="1681" t="s">
        <v>352</v>
      </c>
      <c r="X59" s="1683"/>
      <c r="Y59" s="1684"/>
      <c r="Z59" s="1685"/>
      <c r="AA59" s="1685"/>
      <c r="AB59" s="1686"/>
      <c r="AC59" s="1685"/>
      <c r="AD59" s="1687"/>
      <c r="AE59" s="1688"/>
      <c r="AF59" s="1374"/>
      <c r="AG59" s="1374"/>
      <c r="AH59" s="798"/>
      <c r="AI59" s="798"/>
      <c r="AJ59" s="798"/>
      <c r="AK59" s="798"/>
      <c r="AL59" s="798"/>
      <c r="AM59" s="798"/>
      <c r="AN59" s="798"/>
      <c r="AO59" s="797" t="s">
        <v>728</v>
      </c>
      <c r="AP59" s="797"/>
      <c r="AQ59" s="797"/>
      <c r="AR59" s="797"/>
      <c r="AS59" s="797"/>
      <c r="AT59" s="797"/>
      <c r="AU59" s="798"/>
      <c r="AV59" s="798"/>
      <c r="AW59" s="798"/>
      <c r="AX59" s="798"/>
      <c r="AY59" s="798"/>
      <c r="AZ59" s="798"/>
      <c r="BA59" s="798"/>
      <c r="BB59" s="797" t="s">
        <v>728</v>
      </c>
      <c r="BC59" s="797"/>
      <c r="BD59" s="1677"/>
      <c r="BF59">
        <v>59</v>
      </c>
      <c r="BG59" s="477" t="str">
        <f t="shared" si="1"/>
        <v>□</v>
      </c>
      <c r="BH59" s="137">
        <f t="shared" si="2"/>
        <v>0</v>
      </c>
      <c r="BI59" s="137"/>
      <c r="BJ59" s="137">
        <f t="shared" si="3"/>
        <v>0</v>
      </c>
      <c r="BK59" s="137">
        <f t="shared" si="4"/>
        <v>0</v>
      </c>
      <c r="BL59" s="137">
        <f t="shared" si="5"/>
        <v>0</v>
      </c>
      <c r="BM59" s="137"/>
      <c r="BN59" s="137">
        <f t="shared" si="6"/>
        <v>0</v>
      </c>
      <c r="BO59" s="137">
        <f t="shared" si="7"/>
        <v>0</v>
      </c>
      <c r="BP59" s="137">
        <f t="shared" si="8"/>
        <v>0</v>
      </c>
      <c r="BQ59" s="137">
        <f t="shared" si="9"/>
        <v>0</v>
      </c>
      <c r="BR59" s="137">
        <f t="shared" si="10"/>
        <v>0</v>
      </c>
      <c r="BS59" s="137"/>
      <c r="BT59" s="137">
        <f t="shared" si="11"/>
        <v>0</v>
      </c>
    </row>
    <row r="60" spans="1:72" ht="22.15" customHeight="1" x14ac:dyDescent="0.3">
      <c r="A60" s="450" t="str">
        <f t="shared" si="0"/>
        <v>□</v>
      </c>
      <c r="B60" s="454">
        <v>31</v>
      </c>
      <c r="C60" s="1678" t="s">
        <v>507</v>
      </c>
      <c r="D60" s="1679"/>
      <c r="E60" s="1678"/>
      <c r="F60" s="1678"/>
      <c r="G60" s="1678"/>
      <c r="H60" s="1678"/>
      <c r="I60" s="1678"/>
      <c r="J60" s="1678"/>
      <c r="K60" s="1678"/>
      <c r="L60" s="1678"/>
      <c r="M60" s="1678"/>
      <c r="N60" s="1678"/>
      <c r="O60" s="1679"/>
      <c r="P60" s="1679"/>
      <c r="Q60" s="1680"/>
      <c r="R60" s="1680"/>
      <c r="S60" s="1681"/>
      <c r="T60" s="1682"/>
      <c r="U60" s="1681" t="s">
        <v>657</v>
      </c>
      <c r="V60" s="1682"/>
      <c r="W60" s="1681"/>
      <c r="X60" s="1683"/>
      <c r="Y60" s="1684"/>
      <c r="Z60" s="1685"/>
      <c r="AA60" s="1685"/>
      <c r="AB60" s="1686"/>
      <c r="AC60" s="1685"/>
      <c r="AD60" s="1687"/>
      <c r="AE60" s="1688"/>
      <c r="AF60" s="1374"/>
      <c r="AG60" s="1374"/>
      <c r="AH60" s="798"/>
      <c r="AI60" s="798"/>
      <c r="AJ60" s="798"/>
      <c r="AK60" s="798"/>
      <c r="AL60" s="798"/>
      <c r="AM60" s="798"/>
      <c r="AN60" s="798"/>
      <c r="AO60" s="797" t="s">
        <v>728</v>
      </c>
      <c r="AP60" s="797"/>
      <c r="AQ60" s="797"/>
      <c r="AR60" s="797"/>
      <c r="AS60" s="797"/>
      <c r="AT60" s="797"/>
      <c r="AU60" s="798"/>
      <c r="AV60" s="798"/>
      <c r="AW60" s="798"/>
      <c r="AX60" s="798"/>
      <c r="AY60" s="798"/>
      <c r="AZ60" s="798"/>
      <c r="BA60" s="798"/>
      <c r="BB60" s="797" t="s">
        <v>728</v>
      </c>
      <c r="BC60" s="797"/>
      <c r="BD60" s="1677"/>
      <c r="BF60">
        <v>60</v>
      </c>
      <c r="BG60" s="477" t="str">
        <f t="shared" si="1"/>
        <v>□</v>
      </c>
      <c r="BH60" s="137">
        <f t="shared" si="2"/>
        <v>0</v>
      </c>
      <c r="BI60" s="137"/>
      <c r="BJ60" s="137">
        <f t="shared" si="3"/>
        <v>0</v>
      </c>
      <c r="BK60" s="137">
        <f t="shared" si="4"/>
        <v>0</v>
      </c>
      <c r="BL60" s="137">
        <f t="shared" si="5"/>
        <v>0</v>
      </c>
      <c r="BM60" s="137"/>
      <c r="BN60" s="137">
        <f t="shared" si="6"/>
        <v>0</v>
      </c>
      <c r="BO60" s="137">
        <f t="shared" si="7"/>
        <v>0</v>
      </c>
      <c r="BP60" s="137">
        <f t="shared" si="8"/>
        <v>0</v>
      </c>
      <c r="BQ60" s="137">
        <f t="shared" si="9"/>
        <v>0</v>
      </c>
      <c r="BR60" s="137">
        <f t="shared" si="10"/>
        <v>0</v>
      </c>
      <c r="BS60" s="137"/>
      <c r="BT60" s="137">
        <f t="shared" si="11"/>
        <v>0</v>
      </c>
    </row>
    <row r="61" spans="1:72" ht="22.15" customHeight="1" x14ac:dyDescent="0.3">
      <c r="A61" s="450" t="str">
        <f t="shared" si="0"/>
        <v>□</v>
      </c>
      <c r="B61" s="454">
        <v>32</v>
      </c>
      <c r="C61" s="1678" t="s">
        <v>248</v>
      </c>
      <c r="D61" s="1679"/>
      <c r="E61" s="1678"/>
      <c r="F61" s="1678"/>
      <c r="G61" s="1678"/>
      <c r="H61" s="1678"/>
      <c r="I61" s="1678"/>
      <c r="J61" s="1678"/>
      <c r="K61" s="1678"/>
      <c r="L61" s="1678"/>
      <c r="M61" s="1678"/>
      <c r="N61" s="1678"/>
      <c r="O61" s="1679"/>
      <c r="P61" s="1679"/>
      <c r="Q61" s="1680"/>
      <c r="R61" s="1680"/>
      <c r="S61" s="1681"/>
      <c r="T61" s="1682"/>
      <c r="U61" s="1681" t="s">
        <v>657</v>
      </c>
      <c r="V61" s="1682"/>
      <c r="W61" s="1681"/>
      <c r="X61" s="1683"/>
      <c r="Y61" s="1684"/>
      <c r="Z61" s="1685"/>
      <c r="AA61" s="1685"/>
      <c r="AB61" s="1686"/>
      <c r="AC61" s="1685"/>
      <c r="AD61" s="1687"/>
      <c r="AE61" s="1688"/>
      <c r="AF61" s="1374"/>
      <c r="AG61" s="1374"/>
      <c r="AH61" s="798"/>
      <c r="AI61" s="798"/>
      <c r="AJ61" s="798"/>
      <c r="AK61" s="798"/>
      <c r="AL61" s="798"/>
      <c r="AM61" s="798"/>
      <c r="AN61" s="798"/>
      <c r="AO61" s="797" t="s">
        <v>728</v>
      </c>
      <c r="AP61" s="797"/>
      <c r="AQ61" s="797"/>
      <c r="AR61" s="797"/>
      <c r="AS61" s="797"/>
      <c r="AT61" s="797"/>
      <c r="AU61" s="798"/>
      <c r="AV61" s="798"/>
      <c r="AW61" s="798"/>
      <c r="AX61" s="798"/>
      <c r="AY61" s="798"/>
      <c r="AZ61" s="798"/>
      <c r="BA61" s="798"/>
      <c r="BB61" s="797" t="s">
        <v>728</v>
      </c>
      <c r="BC61" s="797"/>
      <c r="BD61" s="1677"/>
      <c r="BF61">
        <v>61</v>
      </c>
      <c r="BG61" s="477" t="str">
        <f t="shared" si="1"/>
        <v>□</v>
      </c>
      <c r="BH61" s="137">
        <f t="shared" si="2"/>
        <v>0</v>
      </c>
      <c r="BI61" s="137"/>
      <c r="BJ61" s="137">
        <f t="shared" si="3"/>
        <v>0</v>
      </c>
      <c r="BK61" s="137">
        <f t="shared" si="4"/>
        <v>0</v>
      </c>
      <c r="BL61" s="137">
        <f t="shared" si="5"/>
        <v>0</v>
      </c>
      <c r="BM61" s="137"/>
      <c r="BN61" s="137">
        <f t="shared" si="6"/>
        <v>0</v>
      </c>
      <c r="BO61" s="137">
        <f t="shared" si="7"/>
        <v>0</v>
      </c>
      <c r="BP61" s="137">
        <f t="shared" si="8"/>
        <v>0</v>
      </c>
      <c r="BQ61" s="137">
        <f t="shared" si="9"/>
        <v>0</v>
      </c>
      <c r="BR61" s="137">
        <f t="shared" si="10"/>
        <v>0</v>
      </c>
      <c r="BS61" s="137"/>
      <c r="BT61" s="137">
        <f t="shared" si="11"/>
        <v>0</v>
      </c>
    </row>
    <row r="62" spans="1:72" ht="22.15" customHeight="1" x14ac:dyDescent="0.3">
      <c r="A62" s="450" t="str">
        <f t="shared" si="0"/>
        <v>□</v>
      </c>
      <c r="B62" s="454">
        <v>33</v>
      </c>
      <c r="C62" s="1678" t="s">
        <v>659</v>
      </c>
      <c r="D62" s="1679"/>
      <c r="E62" s="1678"/>
      <c r="F62" s="1678"/>
      <c r="G62" s="1678"/>
      <c r="H62" s="1678"/>
      <c r="I62" s="1678"/>
      <c r="J62" s="1678"/>
      <c r="K62" s="1678"/>
      <c r="L62" s="1678"/>
      <c r="M62" s="1678"/>
      <c r="N62" s="1678"/>
      <c r="O62" s="1679"/>
      <c r="P62" s="1679"/>
      <c r="Q62" s="1680"/>
      <c r="R62" s="1680"/>
      <c r="S62" s="1681"/>
      <c r="T62" s="1682"/>
      <c r="U62" s="1681" t="s">
        <v>657</v>
      </c>
      <c r="V62" s="1682"/>
      <c r="W62" s="1681"/>
      <c r="X62" s="1683"/>
      <c r="Y62" s="1684"/>
      <c r="Z62" s="1685"/>
      <c r="AA62" s="1685"/>
      <c r="AB62" s="1686"/>
      <c r="AC62" s="1685"/>
      <c r="AD62" s="1687"/>
      <c r="AE62" s="1688"/>
      <c r="AF62" s="1374"/>
      <c r="AG62" s="1374"/>
      <c r="AH62" s="798"/>
      <c r="AI62" s="798"/>
      <c r="AJ62" s="798"/>
      <c r="AK62" s="798"/>
      <c r="AL62" s="798"/>
      <c r="AM62" s="798"/>
      <c r="AN62" s="798"/>
      <c r="AO62" s="797" t="s">
        <v>728</v>
      </c>
      <c r="AP62" s="797"/>
      <c r="AQ62" s="797"/>
      <c r="AR62" s="797"/>
      <c r="AS62" s="797"/>
      <c r="AT62" s="797"/>
      <c r="AU62" s="798"/>
      <c r="AV62" s="798"/>
      <c r="AW62" s="798"/>
      <c r="AX62" s="798"/>
      <c r="AY62" s="798"/>
      <c r="AZ62" s="798"/>
      <c r="BA62" s="798"/>
      <c r="BB62" s="797" t="s">
        <v>728</v>
      </c>
      <c r="BC62" s="797"/>
      <c r="BD62" s="1677"/>
      <c r="BF62">
        <v>62</v>
      </c>
      <c r="BG62" s="477" t="str">
        <f t="shared" si="1"/>
        <v>□</v>
      </c>
      <c r="BH62" s="137">
        <f t="shared" si="2"/>
        <v>0</v>
      </c>
      <c r="BI62" s="137"/>
      <c r="BJ62" s="137">
        <f t="shared" si="3"/>
        <v>0</v>
      </c>
      <c r="BK62" s="137">
        <f t="shared" si="4"/>
        <v>0</v>
      </c>
      <c r="BL62" s="137">
        <f t="shared" si="5"/>
        <v>0</v>
      </c>
      <c r="BM62" s="137"/>
      <c r="BN62" s="137">
        <f t="shared" si="6"/>
        <v>0</v>
      </c>
      <c r="BO62" s="137">
        <f t="shared" si="7"/>
        <v>0</v>
      </c>
      <c r="BP62" s="137">
        <f t="shared" si="8"/>
        <v>0</v>
      </c>
      <c r="BQ62" s="137">
        <f t="shared" si="9"/>
        <v>0</v>
      </c>
      <c r="BR62" s="137">
        <f t="shared" si="10"/>
        <v>0</v>
      </c>
      <c r="BS62" s="137"/>
      <c r="BT62" s="137">
        <f t="shared" si="11"/>
        <v>0</v>
      </c>
    </row>
    <row r="63" spans="1:72" ht="22.15" customHeight="1" x14ac:dyDescent="0.3">
      <c r="A63" s="450" t="str">
        <f t="shared" si="0"/>
        <v>□</v>
      </c>
      <c r="B63" s="454">
        <v>34</v>
      </c>
      <c r="C63" s="1678" t="s">
        <v>661</v>
      </c>
      <c r="D63" s="1679"/>
      <c r="E63" s="1678"/>
      <c r="F63" s="1678"/>
      <c r="G63" s="1678"/>
      <c r="H63" s="1678"/>
      <c r="I63" s="1678"/>
      <c r="J63" s="1678"/>
      <c r="K63" s="1678"/>
      <c r="L63" s="1678"/>
      <c r="M63" s="1678"/>
      <c r="N63" s="1678"/>
      <c r="O63" s="1679"/>
      <c r="P63" s="1679"/>
      <c r="Q63" s="1680"/>
      <c r="R63" s="1680"/>
      <c r="S63" s="1681" t="s">
        <v>547</v>
      </c>
      <c r="T63" s="1682"/>
      <c r="U63" s="1681"/>
      <c r="V63" s="1682"/>
      <c r="W63" s="1681" t="s">
        <v>352</v>
      </c>
      <c r="X63" s="1683"/>
      <c r="Y63" s="1684"/>
      <c r="Z63" s="1685"/>
      <c r="AA63" s="1685"/>
      <c r="AB63" s="1686"/>
      <c r="AC63" s="1685"/>
      <c r="AD63" s="1687"/>
      <c r="AE63" s="1688"/>
      <c r="AF63" s="1374"/>
      <c r="AG63" s="1374"/>
      <c r="AH63" s="798"/>
      <c r="AI63" s="798"/>
      <c r="AJ63" s="798"/>
      <c r="AK63" s="798"/>
      <c r="AL63" s="798"/>
      <c r="AM63" s="798"/>
      <c r="AN63" s="798"/>
      <c r="AO63" s="797" t="s">
        <v>728</v>
      </c>
      <c r="AP63" s="797"/>
      <c r="AQ63" s="797"/>
      <c r="AR63" s="797"/>
      <c r="AS63" s="797"/>
      <c r="AT63" s="797"/>
      <c r="AU63" s="798"/>
      <c r="AV63" s="798"/>
      <c r="AW63" s="798"/>
      <c r="AX63" s="798"/>
      <c r="AY63" s="798"/>
      <c r="AZ63" s="798"/>
      <c r="BA63" s="798"/>
      <c r="BB63" s="797" t="s">
        <v>728</v>
      </c>
      <c r="BC63" s="797"/>
      <c r="BD63" s="1677"/>
      <c r="BF63">
        <v>63</v>
      </c>
      <c r="BG63" s="477" t="str">
        <f t="shared" si="1"/>
        <v>□</v>
      </c>
      <c r="BH63" s="137">
        <f t="shared" si="2"/>
        <v>0</v>
      </c>
      <c r="BI63" s="137"/>
      <c r="BJ63" s="137">
        <f t="shared" si="3"/>
        <v>0</v>
      </c>
      <c r="BK63" s="137">
        <f t="shared" si="4"/>
        <v>0</v>
      </c>
      <c r="BL63" s="137">
        <f t="shared" si="5"/>
        <v>0</v>
      </c>
      <c r="BM63" s="137"/>
      <c r="BN63" s="137">
        <f t="shared" si="6"/>
        <v>0</v>
      </c>
      <c r="BO63" s="137">
        <f t="shared" si="7"/>
        <v>0</v>
      </c>
      <c r="BP63" s="137">
        <f t="shared" si="8"/>
        <v>0</v>
      </c>
      <c r="BQ63" s="137">
        <f t="shared" si="9"/>
        <v>0</v>
      </c>
      <c r="BR63" s="137">
        <f t="shared" si="10"/>
        <v>0</v>
      </c>
      <c r="BS63" s="137"/>
      <c r="BT63" s="137">
        <f t="shared" si="11"/>
        <v>0</v>
      </c>
    </row>
    <row r="64" spans="1:72" ht="22.15" customHeight="1" x14ac:dyDescent="0.3">
      <c r="A64" s="450" t="str">
        <f t="shared" si="0"/>
        <v>□</v>
      </c>
      <c r="B64" s="454">
        <v>35</v>
      </c>
      <c r="C64" s="1678" t="s">
        <v>149</v>
      </c>
      <c r="D64" s="1679"/>
      <c r="E64" s="1678"/>
      <c r="F64" s="1678"/>
      <c r="G64" s="1678"/>
      <c r="H64" s="1678"/>
      <c r="I64" s="1678"/>
      <c r="J64" s="1678"/>
      <c r="K64" s="1678"/>
      <c r="L64" s="1678"/>
      <c r="M64" s="1678"/>
      <c r="N64" s="1678"/>
      <c r="O64" s="1679"/>
      <c r="P64" s="1679"/>
      <c r="Q64" s="1680"/>
      <c r="R64" s="1680"/>
      <c r="S64" s="1681" t="s">
        <v>547</v>
      </c>
      <c r="T64" s="1682"/>
      <c r="U64" s="1681"/>
      <c r="V64" s="1682"/>
      <c r="W64" s="1681" t="s">
        <v>352</v>
      </c>
      <c r="X64" s="1683"/>
      <c r="Y64" s="1684"/>
      <c r="Z64" s="1685"/>
      <c r="AA64" s="1685"/>
      <c r="AB64" s="1686"/>
      <c r="AC64" s="1685"/>
      <c r="AD64" s="1687"/>
      <c r="AE64" s="1688"/>
      <c r="AF64" s="1374"/>
      <c r="AG64" s="1374"/>
      <c r="AH64" s="798"/>
      <c r="AI64" s="798"/>
      <c r="AJ64" s="798"/>
      <c r="AK64" s="798"/>
      <c r="AL64" s="798"/>
      <c r="AM64" s="798"/>
      <c r="AN64" s="798"/>
      <c r="AO64" s="797" t="s">
        <v>728</v>
      </c>
      <c r="AP64" s="797"/>
      <c r="AQ64" s="797"/>
      <c r="AR64" s="797"/>
      <c r="AS64" s="797"/>
      <c r="AT64" s="797"/>
      <c r="AU64" s="798"/>
      <c r="AV64" s="798"/>
      <c r="AW64" s="798"/>
      <c r="AX64" s="798"/>
      <c r="AY64" s="798"/>
      <c r="AZ64" s="798"/>
      <c r="BA64" s="798"/>
      <c r="BB64" s="797" t="s">
        <v>728</v>
      </c>
      <c r="BC64" s="797"/>
      <c r="BD64" s="1677"/>
      <c r="BF64">
        <v>64</v>
      </c>
      <c r="BG64" s="477" t="str">
        <f t="shared" si="1"/>
        <v>□</v>
      </c>
      <c r="BH64" s="137">
        <f t="shared" si="2"/>
        <v>0</v>
      </c>
      <c r="BI64" s="137"/>
      <c r="BJ64" s="137">
        <f t="shared" si="3"/>
        <v>0</v>
      </c>
      <c r="BK64" s="137">
        <f t="shared" si="4"/>
        <v>0</v>
      </c>
      <c r="BL64" s="137">
        <f t="shared" si="5"/>
        <v>0</v>
      </c>
      <c r="BM64" s="137"/>
      <c r="BN64" s="137">
        <f t="shared" si="6"/>
        <v>0</v>
      </c>
      <c r="BO64" s="137">
        <f t="shared" si="7"/>
        <v>0</v>
      </c>
      <c r="BP64" s="137">
        <f t="shared" si="8"/>
        <v>0</v>
      </c>
      <c r="BQ64" s="137">
        <f t="shared" si="9"/>
        <v>0</v>
      </c>
      <c r="BR64" s="137">
        <f t="shared" si="10"/>
        <v>0</v>
      </c>
      <c r="BS64" s="137"/>
      <c r="BT64" s="137">
        <f t="shared" si="11"/>
        <v>0</v>
      </c>
    </row>
    <row r="65" spans="1:72" ht="22.15" customHeight="1" x14ac:dyDescent="0.3">
      <c r="A65" s="450" t="str">
        <f t="shared" si="0"/>
        <v>□</v>
      </c>
      <c r="B65" s="454">
        <v>36</v>
      </c>
      <c r="C65" s="1678" t="s">
        <v>343</v>
      </c>
      <c r="D65" s="1679"/>
      <c r="E65" s="1678"/>
      <c r="F65" s="1678"/>
      <c r="G65" s="1678"/>
      <c r="H65" s="1678"/>
      <c r="I65" s="1678"/>
      <c r="J65" s="1678"/>
      <c r="K65" s="1678"/>
      <c r="L65" s="1678"/>
      <c r="M65" s="1678"/>
      <c r="N65" s="1678"/>
      <c r="O65" s="1679"/>
      <c r="P65" s="1679"/>
      <c r="Q65" s="1680"/>
      <c r="R65" s="1680"/>
      <c r="S65" s="1681" t="s">
        <v>547</v>
      </c>
      <c r="T65" s="1682"/>
      <c r="U65" s="1681"/>
      <c r="V65" s="1682"/>
      <c r="W65" s="1681" t="s">
        <v>352</v>
      </c>
      <c r="X65" s="1683"/>
      <c r="Y65" s="1684"/>
      <c r="Z65" s="1685"/>
      <c r="AA65" s="1685"/>
      <c r="AB65" s="1686"/>
      <c r="AC65" s="1685"/>
      <c r="AD65" s="1687"/>
      <c r="AE65" s="1688"/>
      <c r="AF65" s="1374"/>
      <c r="AG65" s="1374"/>
      <c r="AH65" s="798"/>
      <c r="AI65" s="798"/>
      <c r="AJ65" s="798"/>
      <c r="AK65" s="798"/>
      <c r="AL65" s="798"/>
      <c r="AM65" s="798"/>
      <c r="AN65" s="798"/>
      <c r="AO65" s="797" t="s">
        <v>728</v>
      </c>
      <c r="AP65" s="797"/>
      <c r="AQ65" s="797"/>
      <c r="AR65" s="797"/>
      <c r="AS65" s="797"/>
      <c r="AT65" s="797"/>
      <c r="AU65" s="798"/>
      <c r="AV65" s="798"/>
      <c r="AW65" s="798"/>
      <c r="AX65" s="798"/>
      <c r="AY65" s="798"/>
      <c r="AZ65" s="798"/>
      <c r="BA65" s="798"/>
      <c r="BB65" s="797" t="s">
        <v>728</v>
      </c>
      <c r="BC65" s="797"/>
      <c r="BD65" s="1677"/>
      <c r="BF65">
        <v>65</v>
      </c>
      <c r="BG65" s="477" t="str">
        <f t="shared" si="1"/>
        <v>□</v>
      </c>
      <c r="BH65" s="137">
        <f t="shared" si="2"/>
        <v>0</v>
      </c>
      <c r="BI65" s="137"/>
      <c r="BJ65" s="137">
        <f t="shared" si="3"/>
        <v>0</v>
      </c>
      <c r="BK65" s="137">
        <f t="shared" si="4"/>
        <v>0</v>
      </c>
      <c r="BL65" s="137">
        <f t="shared" si="5"/>
        <v>0</v>
      </c>
      <c r="BM65" s="137"/>
      <c r="BN65" s="137">
        <f t="shared" si="6"/>
        <v>0</v>
      </c>
      <c r="BO65" s="137">
        <f t="shared" si="7"/>
        <v>0</v>
      </c>
      <c r="BP65" s="137">
        <f t="shared" si="8"/>
        <v>0</v>
      </c>
      <c r="BQ65" s="137">
        <f t="shared" si="9"/>
        <v>0</v>
      </c>
      <c r="BR65" s="137">
        <f t="shared" si="10"/>
        <v>0</v>
      </c>
      <c r="BS65" s="137"/>
      <c r="BT65" s="137">
        <f t="shared" si="11"/>
        <v>0</v>
      </c>
    </row>
    <row r="66" spans="1:72" ht="22.15" customHeight="1" x14ac:dyDescent="0.3">
      <c r="A66" s="450" t="str">
        <f t="shared" si="0"/>
        <v>□</v>
      </c>
      <c r="B66" s="454">
        <v>37</v>
      </c>
      <c r="C66" s="1678" t="s">
        <v>664</v>
      </c>
      <c r="D66" s="1679"/>
      <c r="E66" s="1678"/>
      <c r="F66" s="1678"/>
      <c r="G66" s="1678"/>
      <c r="H66" s="1678"/>
      <c r="I66" s="1678"/>
      <c r="J66" s="1678"/>
      <c r="K66" s="1678"/>
      <c r="L66" s="1678"/>
      <c r="M66" s="1678"/>
      <c r="N66" s="1678"/>
      <c r="O66" s="1679"/>
      <c r="P66" s="1679"/>
      <c r="Q66" s="1680"/>
      <c r="R66" s="1680"/>
      <c r="S66" s="1681" t="s">
        <v>547</v>
      </c>
      <c r="T66" s="1682"/>
      <c r="U66" s="1681"/>
      <c r="V66" s="1682"/>
      <c r="W66" s="1681" t="s">
        <v>352</v>
      </c>
      <c r="X66" s="1683"/>
      <c r="Y66" s="1684"/>
      <c r="Z66" s="1685"/>
      <c r="AA66" s="1685"/>
      <c r="AB66" s="1686"/>
      <c r="AC66" s="1685"/>
      <c r="AD66" s="1687"/>
      <c r="AE66" s="1688"/>
      <c r="AF66" s="1374"/>
      <c r="AG66" s="1374"/>
      <c r="AH66" s="798"/>
      <c r="AI66" s="798"/>
      <c r="AJ66" s="798"/>
      <c r="AK66" s="798"/>
      <c r="AL66" s="798"/>
      <c r="AM66" s="798"/>
      <c r="AN66" s="798"/>
      <c r="AO66" s="797" t="s">
        <v>728</v>
      </c>
      <c r="AP66" s="797"/>
      <c r="AQ66" s="797"/>
      <c r="AR66" s="797"/>
      <c r="AS66" s="797"/>
      <c r="AT66" s="797"/>
      <c r="AU66" s="798"/>
      <c r="AV66" s="798"/>
      <c r="AW66" s="798"/>
      <c r="AX66" s="798"/>
      <c r="AY66" s="798"/>
      <c r="AZ66" s="798"/>
      <c r="BA66" s="798"/>
      <c r="BB66" s="797" t="s">
        <v>728</v>
      </c>
      <c r="BC66" s="797"/>
      <c r="BD66" s="1677"/>
      <c r="BF66">
        <v>66</v>
      </c>
      <c r="BG66" s="477" t="str">
        <f t="shared" si="1"/>
        <v>□</v>
      </c>
      <c r="BH66" s="137">
        <f t="shared" si="2"/>
        <v>0</v>
      </c>
      <c r="BI66" s="137"/>
      <c r="BJ66" s="137">
        <f t="shared" si="3"/>
        <v>0</v>
      </c>
      <c r="BK66" s="137">
        <f t="shared" si="4"/>
        <v>0</v>
      </c>
      <c r="BL66" s="137">
        <f t="shared" si="5"/>
        <v>0</v>
      </c>
      <c r="BM66" s="137"/>
      <c r="BN66" s="137">
        <f t="shared" si="6"/>
        <v>0</v>
      </c>
      <c r="BO66" s="137">
        <f t="shared" si="7"/>
        <v>0</v>
      </c>
      <c r="BP66" s="137">
        <f t="shared" si="8"/>
        <v>0</v>
      </c>
      <c r="BQ66" s="137">
        <f t="shared" si="9"/>
        <v>0</v>
      </c>
      <c r="BR66" s="137">
        <f t="shared" si="10"/>
        <v>0</v>
      </c>
      <c r="BS66" s="137"/>
      <c r="BT66" s="137">
        <f t="shared" si="11"/>
        <v>0</v>
      </c>
    </row>
    <row r="67" spans="1:72" ht="22.15" customHeight="1" x14ac:dyDescent="0.3">
      <c r="A67" s="450" t="str">
        <f t="shared" si="0"/>
        <v>□</v>
      </c>
      <c r="B67" s="454">
        <v>38</v>
      </c>
      <c r="C67" s="1678" t="s">
        <v>665</v>
      </c>
      <c r="D67" s="1679"/>
      <c r="E67" s="1678"/>
      <c r="F67" s="1678"/>
      <c r="G67" s="1678"/>
      <c r="H67" s="1678"/>
      <c r="I67" s="1678"/>
      <c r="J67" s="1678"/>
      <c r="K67" s="1678"/>
      <c r="L67" s="1678"/>
      <c r="M67" s="1678"/>
      <c r="N67" s="1678"/>
      <c r="O67" s="1679"/>
      <c r="P67" s="1679"/>
      <c r="Q67" s="1680"/>
      <c r="R67" s="1680"/>
      <c r="S67" s="1681" t="s">
        <v>547</v>
      </c>
      <c r="T67" s="1682"/>
      <c r="U67" s="1681"/>
      <c r="V67" s="1682"/>
      <c r="W67" s="1681" t="s">
        <v>352</v>
      </c>
      <c r="X67" s="1683"/>
      <c r="Y67" s="1684"/>
      <c r="Z67" s="1685"/>
      <c r="AA67" s="1685"/>
      <c r="AB67" s="1686"/>
      <c r="AC67" s="1685"/>
      <c r="AD67" s="1687"/>
      <c r="AE67" s="1688"/>
      <c r="AF67" s="1374"/>
      <c r="AG67" s="1374"/>
      <c r="AH67" s="798"/>
      <c r="AI67" s="798"/>
      <c r="AJ67" s="798"/>
      <c r="AK67" s="798"/>
      <c r="AL67" s="798"/>
      <c r="AM67" s="798"/>
      <c r="AN67" s="798"/>
      <c r="AO67" s="797" t="s">
        <v>728</v>
      </c>
      <c r="AP67" s="797"/>
      <c r="AQ67" s="797"/>
      <c r="AR67" s="797"/>
      <c r="AS67" s="797"/>
      <c r="AT67" s="797"/>
      <c r="AU67" s="798"/>
      <c r="AV67" s="798"/>
      <c r="AW67" s="798"/>
      <c r="AX67" s="798"/>
      <c r="AY67" s="798"/>
      <c r="AZ67" s="798"/>
      <c r="BA67" s="798"/>
      <c r="BB67" s="797" t="s">
        <v>728</v>
      </c>
      <c r="BC67" s="797"/>
      <c r="BD67" s="1677"/>
      <c r="BF67">
        <v>67</v>
      </c>
      <c r="BG67" s="477" t="str">
        <f t="shared" si="1"/>
        <v>□</v>
      </c>
      <c r="BH67" s="137">
        <f t="shared" si="2"/>
        <v>0</v>
      </c>
      <c r="BI67" s="137"/>
      <c r="BJ67" s="137">
        <f t="shared" si="3"/>
        <v>0</v>
      </c>
      <c r="BK67" s="137">
        <f t="shared" si="4"/>
        <v>0</v>
      </c>
      <c r="BL67" s="137">
        <f t="shared" si="5"/>
        <v>0</v>
      </c>
      <c r="BM67" s="137"/>
      <c r="BN67" s="137">
        <f t="shared" si="6"/>
        <v>0</v>
      </c>
      <c r="BO67" s="137">
        <f t="shared" si="7"/>
        <v>0</v>
      </c>
      <c r="BP67" s="137">
        <f t="shared" si="8"/>
        <v>0</v>
      </c>
      <c r="BQ67" s="137">
        <f t="shared" si="9"/>
        <v>0</v>
      </c>
      <c r="BR67" s="137">
        <f t="shared" si="10"/>
        <v>0</v>
      </c>
      <c r="BS67" s="137"/>
      <c r="BT67" s="137">
        <f t="shared" si="11"/>
        <v>0</v>
      </c>
    </row>
    <row r="68" spans="1:72" ht="36" customHeight="1" x14ac:dyDescent="0.3">
      <c r="A68" s="450" t="str">
        <f t="shared" si="0"/>
        <v>□</v>
      </c>
      <c r="B68" s="454">
        <v>39</v>
      </c>
      <c r="C68" s="1678" t="s">
        <v>666</v>
      </c>
      <c r="D68" s="1679"/>
      <c r="E68" s="1678"/>
      <c r="F68" s="1678"/>
      <c r="G68" s="1678"/>
      <c r="H68" s="1678"/>
      <c r="I68" s="1678"/>
      <c r="J68" s="1678"/>
      <c r="K68" s="1678"/>
      <c r="L68" s="1678"/>
      <c r="M68" s="1678"/>
      <c r="N68" s="1678"/>
      <c r="O68" s="1679"/>
      <c r="P68" s="1679"/>
      <c r="Q68" s="1680"/>
      <c r="R68" s="1680"/>
      <c r="S68" s="1681" t="s">
        <v>547</v>
      </c>
      <c r="T68" s="1682"/>
      <c r="U68" s="1681" t="s">
        <v>657</v>
      </c>
      <c r="V68" s="1682"/>
      <c r="W68" s="1681" t="s">
        <v>352</v>
      </c>
      <c r="X68" s="1683"/>
      <c r="Y68" s="1684"/>
      <c r="Z68" s="1685"/>
      <c r="AA68" s="1685"/>
      <c r="AB68" s="1686"/>
      <c r="AC68" s="1685"/>
      <c r="AD68" s="1687"/>
      <c r="AE68" s="1688"/>
      <c r="AF68" s="1374"/>
      <c r="AG68" s="1374"/>
      <c r="AH68" s="798"/>
      <c r="AI68" s="798"/>
      <c r="AJ68" s="798"/>
      <c r="AK68" s="798"/>
      <c r="AL68" s="798"/>
      <c r="AM68" s="798"/>
      <c r="AN68" s="798"/>
      <c r="AO68" s="797" t="s">
        <v>728</v>
      </c>
      <c r="AP68" s="797"/>
      <c r="AQ68" s="797"/>
      <c r="AR68" s="797"/>
      <c r="AS68" s="797"/>
      <c r="AT68" s="797"/>
      <c r="AU68" s="798"/>
      <c r="AV68" s="798"/>
      <c r="AW68" s="798"/>
      <c r="AX68" s="798"/>
      <c r="AY68" s="798"/>
      <c r="AZ68" s="798"/>
      <c r="BA68" s="798"/>
      <c r="BB68" s="797" t="s">
        <v>728</v>
      </c>
      <c r="BC68" s="797"/>
      <c r="BD68" s="1677"/>
      <c r="BF68">
        <v>68</v>
      </c>
      <c r="BG68" s="477" t="str">
        <f t="shared" si="1"/>
        <v>□</v>
      </c>
      <c r="BH68" s="137">
        <f t="shared" si="2"/>
        <v>0</v>
      </c>
      <c r="BI68" s="137"/>
      <c r="BJ68" s="137">
        <f t="shared" si="3"/>
        <v>0</v>
      </c>
      <c r="BK68" s="137">
        <f t="shared" si="4"/>
        <v>0</v>
      </c>
      <c r="BL68" s="137">
        <f t="shared" si="5"/>
        <v>0</v>
      </c>
      <c r="BM68" s="137"/>
      <c r="BN68" s="137">
        <f t="shared" si="6"/>
        <v>0</v>
      </c>
      <c r="BO68" s="137">
        <f t="shared" si="7"/>
        <v>0</v>
      </c>
      <c r="BP68" s="137">
        <f t="shared" si="8"/>
        <v>0</v>
      </c>
      <c r="BQ68" s="137">
        <f t="shared" si="9"/>
        <v>0</v>
      </c>
      <c r="BR68" s="137">
        <f t="shared" si="10"/>
        <v>0</v>
      </c>
      <c r="BS68" s="137"/>
      <c r="BT68" s="137">
        <f t="shared" si="11"/>
        <v>0</v>
      </c>
    </row>
    <row r="69" spans="1:72" ht="22.15" customHeight="1" x14ac:dyDescent="0.3">
      <c r="A69" s="450" t="str">
        <f t="shared" si="0"/>
        <v>□</v>
      </c>
      <c r="B69" s="454">
        <v>40</v>
      </c>
      <c r="C69" s="1697" t="s">
        <v>670</v>
      </c>
      <c r="D69" s="1679"/>
      <c r="E69" s="1697"/>
      <c r="F69" s="1697"/>
      <c r="G69" s="1697"/>
      <c r="H69" s="1697"/>
      <c r="I69" s="1697"/>
      <c r="J69" s="1697"/>
      <c r="K69" s="1697"/>
      <c r="L69" s="1697"/>
      <c r="M69" s="1697"/>
      <c r="N69" s="1697"/>
      <c r="O69" s="1679"/>
      <c r="P69" s="1679"/>
      <c r="Q69" s="1680"/>
      <c r="R69" s="1680"/>
      <c r="S69" s="1681" t="s">
        <v>547</v>
      </c>
      <c r="T69" s="1682"/>
      <c r="U69" s="1681" t="s">
        <v>657</v>
      </c>
      <c r="V69" s="1682"/>
      <c r="W69" s="1681" t="s">
        <v>352</v>
      </c>
      <c r="X69" s="1683"/>
      <c r="Y69" s="1684"/>
      <c r="Z69" s="1685"/>
      <c r="AA69" s="1685"/>
      <c r="AB69" s="1686"/>
      <c r="AC69" s="1685"/>
      <c r="AD69" s="1687"/>
      <c r="AE69" s="1688"/>
      <c r="AF69" s="1374"/>
      <c r="AG69" s="1374"/>
      <c r="AH69" s="798"/>
      <c r="AI69" s="798"/>
      <c r="AJ69" s="798"/>
      <c r="AK69" s="798"/>
      <c r="AL69" s="798"/>
      <c r="AM69" s="798"/>
      <c r="AN69" s="798"/>
      <c r="AO69" s="797" t="s">
        <v>728</v>
      </c>
      <c r="AP69" s="797"/>
      <c r="AQ69" s="797"/>
      <c r="AR69" s="797"/>
      <c r="AS69" s="797"/>
      <c r="AT69" s="797"/>
      <c r="AU69" s="798"/>
      <c r="AV69" s="798"/>
      <c r="AW69" s="798"/>
      <c r="AX69" s="798"/>
      <c r="AY69" s="798"/>
      <c r="AZ69" s="798"/>
      <c r="BA69" s="798"/>
      <c r="BB69" s="797" t="s">
        <v>728</v>
      </c>
      <c r="BC69" s="797"/>
      <c r="BD69" s="1677"/>
      <c r="BF69">
        <v>69</v>
      </c>
      <c r="BG69" s="477" t="str">
        <f t="shared" si="1"/>
        <v>□</v>
      </c>
      <c r="BH69" s="137">
        <f t="shared" si="2"/>
        <v>0</v>
      </c>
      <c r="BI69" s="137"/>
      <c r="BJ69" s="137">
        <f t="shared" si="3"/>
        <v>0</v>
      </c>
      <c r="BK69" s="137">
        <f t="shared" si="4"/>
        <v>0</v>
      </c>
      <c r="BL69" s="137">
        <f t="shared" si="5"/>
        <v>0</v>
      </c>
      <c r="BM69" s="137"/>
      <c r="BN69" s="137">
        <f t="shared" si="6"/>
        <v>0</v>
      </c>
      <c r="BO69" s="137">
        <f t="shared" si="7"/>
        <v>0</v>
      </c>
      <c r="BP69" s="137">
        <f t="shared" si="8"/>
        <v>0</v>
      </c>
      <c r="BQ69" s="137">
        <f t="shared" si="9"/>
        <v>0</v>
      </c>
      <c r="BR69" s="137">
        <f t="shared" si="10"/>
        <v>0</v>
      </c>
      <c r="BS69" s="137"/>
      <c r="BT69" s="137">
        <f t="shared" si="11"/>
        <v>0</v>
      </c>
    </row>
    <row r="70" spans="1:72" ht="259.89999999999998" customHeight="1" x14ac:dyDescent="0.3">
      <c r="A70" s="450" t="str">
        <f t="shared" si="0"/>
        <v>□</v>
      </c>
      <c r="B70" s="455">
        <v>41</v>
      </c>
      <c r="C70" s="1705" t="s">
        <v>1108</v>
      </c>
      <c r="D70" s="1706"/>
      <c r="E70" s="1705"/>
      <c r="F70" s="1705"/>
      <c r="G70" s="1705"/>
      <c r="H70" s="1705"/>
      <c r="I70" s="1705"/>
      <c r="J70" s="1705"/>
      <c r="K70" s="1705"/>
      <c r="L70" s="1705"/>
      <c r="M70" s="1705"/>
      <c r="N70" s="1705"/>
      <c r="O70" s="1706"/>
      <c r="P70" s="1706"/>
      <c r="Q70" s="1707"/>
      <c r="R70" s="1707"/>
      <c r="S70" s="1708" t="s">
        <v>547</v>
      </c>
      <c r="T70" s="1709"/>
      <c r="U70" s="1708"/>
      <c r="V70" s="1709"/>
      <c r="W70" s="1708"/>
      <c r="X70" s="1710"/>
      <c r="Y70" s="1711"/>
      <c r="Z70" s="1712"/>
      <c r="AA70" s="1712"/>
      <c r="AB70" s="1713"/>
      <c r="AC70" s="1712"/>
      <c r="AD70" s="1714"/>
      <c r="AE70" s="1715"/>
      <c r="AF70" s="1716"/>
      <c r="AG70" s="1716"/>
      <c r="AH70" s="807"/>
      <c r="AI70" s="807"/>
      <c r="AJ70" s="807"/>
      <c r="AK70" s="807"/>
      <c r="AL70" s="807"/>
      <c r="AM70" s="807"/>
      <c r="AN70" s="807"/>
      <c r="AO70" s="1698" t="s">
        <v>728</v>
      </c>
      <c r="AP70" s="1698"/>
      <c r="AQ70" s="1698"/>
      <c r="AR70" s="1698"/>
      <c r="AS70" s="1698"/>
      <c r="AT70" s="1698"/>
      <c r="AU70" s="807"/>
      <c r="AV70" s="807"/>
      <c r="AW70" s="807"/>
      <c r="AX70" s="807"/>
      <c r="AY70" s="807"/>
      <c r="AZ70" s="807"/>
      <c r="BA70" s="807"/>
      <c r="BB70" s="1698" t="s">
        <v>728</v>
      </c>
      <c r="BC70" s="1698"/>
      <c r="BD70" s="1699"/>
      <c r="BF70">
        <v>70</v>
      </c>
      <c r="BG70" s="477" t="str">
        <f t="shared" si="1"/>
        <v>□</v>
      </c>
      <c r="BH70" s="137">
        <f t="shared" si="2"/>
        <v>0</v>
      </c>
      <c r="BI70" s="137"/>
      <c r="BJ70" s="137">
        <f t="shared" si="3"/>
        <v>0</v>
      </c>
      <c r="BK70" s="137">
        <f t="shared" si="4"/>
        <v>0</v>
      </c>
      <c r="BL70" s="137">
        <f t="shared" si="5"/>
        <v>0</v>
      </c>
      <c r="BM70" s="137"/>
      <c r="BN70" s="137">
        <f t="shared" si="6"/>
        <v>0</v>
      </c>
      <c r="BO70" s="137">
        <f t="shared" si="7"/>
        <v>0</v>
      </c>
      <c r="BP70" s="137">
        <f t="shared" si="8"/>
        <v>0</v>
      </c>
      <c r="BQ70" s="137">
        <f t="shared" si="9"/>
        <v>0</v>
      </c>
      <c r="BR70" s="137">
        <f t="shared" si="10"/>
        <v>0</v>
      </c>
      <c r="BS70" s="137"/>
      <c r="BT70" s="137">
        <f t="shared" si="11"/>
        <v>0</v>
      </c>
    </row>
    <row r="71" spans="1:72" ht="24" customHeight="1" x14ac:dyDescent="0.3">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F71">
        <v>71</v>
      </c>
      <c r="BG71" s="477"/>
      <c r="BH71" s="137"/>
      <c r="BI71" s="137"/>
      <c r="BJ71" s="137"/>
      <c r="BK71" s="137"/>
      <c r="BL71" s="137"/>
      <c r="BM71" s="137"/>
      <c r="BN71" s="137"/>
      <c r="BO71" s="137"/>
      <c r="BP71" s="137">
        <f t="shared" si="8"/>
        <v>0</v>
      </c>
      <c r="BQ71" s="137"/>
      <c r="BR71" s="137"/>
      <c r="BS71" s="137"/>
      <c r="BT71" s="137"/>
    </row>
    <row r="72" spans="1:72" ht="24" customHeight="1" x14ac:dyDescent="0.3">
      <c r="A72" s="451"/>
      <c r="B72" s="1700" t="s">
        <v>222</v>
      </c>
      <c r="C72" s="1700"/>
      <c r="D72" s="1700"/>
      <c r="E72" s="1700"/>
      <c r="F72" s="1700"/>
      <c r="G72" s="1700"/>
      <c r="H72" s="1700"/>
      <c r="I72" s="1700"/>
      <c r="J72" s="1700"/>
      <c r="K72" s="1700"/>
      <c r="L72" s="1700"/>
      <c r="M72" s="1700"/>
      <c r="N72" s="1700"/>
      <c r="O72" s="1700"/>
      <c r="P72" s="1700"/>
      <c r="Q72" s="1700"/>
      <c r="R72" s="1700"/>
      <c r="S72" s="1700"/>
      <c r="T72" s="1700"/>
      <c r="U72" s="1700"/>
      <c r="V72" s="1700"/>
      <c r="W72" s="1700"/>
      <c r="X72" s="1700"/>
      <c r="Y72" s="1700"/>
      <c r="Z72" s="1700"/>
      <c r="AA72" s="1700"/>
      <c r="AB72" s="1700"/>
      <c r="AC72" s="1700"/>
      <c r="AD72" s="1700"/>
      <c r="AE72" s="1700"/>
      <c r="AF72" s="1700"/>
      <c r="AG72" s="1700"/>
      <c r="AH72" s="1700"/>
      <c r="AI72" s="1700"/>
      <c r="AJ72" s="1700"/>
      <c r="AK72" s="1700"/>
      <c r="AL72" s="1700"/>
      <c r="AM72" s="1700"/>
      <c r="AN72" s="1700"/>
      <c r="AO72" s="1700"/>
      <c r="AP72" s="1700"/>
      <c r="AQ72" s="1700"/>
      <c r="AR72" s="1700"/>
      <c r="AS72" s="1700"/>
      <c r="AT72" s="1700"/>
      <c r="AU72" s="1700"/>
      <c r="AV72" s="1700"/>
      <c r="AW72" s="1700"/>
      <c r="AX72" s="1700"/>
      <c r="AY72" s="1700"/>
      <c r="AZ72" s="1700"/>
      <c r="BA72" s="1700"/>
      <c r="BB72" s="1700"/>
      <c r="BC72" s="1700"/>
      <c r="BD72" s="1700"/>
      <c r="BF72">
        <v>72</v>
      </c>
      <c r="BG72" s="477"/>
      <c r="BH72" s="137"/>
      <c r="BI72" s="137"/>
      <c r="BJ72" s="137"/>
      <c r="BK72" s="137"/>
      <c r="BL72" s="137"/>
      <c r="BM72" s="137"/>
      <c r="BN72" s="137"/>
      <c r="BO72" s="137"/>
      <c r="BP72" s="137">
        <f t="shared" si="8"/>
        <v>0</v>
      </c>
      <c r="BQ72" s="137"/>
      <c r="BR72" s="137"/>
      <c r="BS72" s="137"/>
      <c r="BT72" s="137"/>
    </row>
    <row r="73" spans="1:72" ht="21" customHeight="1" x14ac:dyDescent="0.3">
      <c r="A73" s="1701" t="s">
        <v>1392</v>
      </c>
      <c r="B73" s="998"/>
      <c r="C73" s="998"/>
      <c r="D73" s="998"/>
      <c r="E73" s="998"/>
      <c r="F73" s="998"/>
      <c r="G73" s="998"/>
      <c r="H73" s="998"/>
      <c r="I73" s="998"/>
      <c r="J73" s="998"/>
      <c r="K73" s="998"/>
      <c r="L73" s="998"/>
      <c r="M73" s="998"/>
      <c r="N73" s="998"/>
      <c r="O73" s="998"/>
      <c r="P73" s="998"/>
      <c r="Q73" s="998"/>
      <c r="R73" s="998"/>
      <c r="S73" s="998"/>
      <c r="T73" s="998"/>
      <c r="U73" s="998"/>
      <c r="V73" s="998"/>
      <c r="W73" s="998"/>
      <c r="X73" s="998"/>
      <c r="Y73" s="998"/>
      <c r="Z73" s="998"/>
      <c r="AA73" s="998"/>
      <c r="AB73" s="998"/>
      <c r="AC73" s="998"/>
      <c r="AD73" s="998"/>
      <c r="AE73" s="998"/>
      <c r="AF73" s="998"/>
      <c r="AG73" s="998"/>
      <c r="AH73" s="998"/>
      <c r="AI73" s="998"/>
      <c r="AJ73" s="998"/>
      <c r="AK73" s="998"/>
      <c r="AL73" s="998"/>
      <c r="AM73" s="998"/>
      <c r="AN73" s="998"/>
      <c r="AO73" s="998"/>
      <c r="AP73" s="998"/>
      <c r="AQ73" s="998"/>
      <c r="AR73" s="998"/>
      <c r="AS73" s="998"/>
      <c r="AT73" s="998"/>
      <c r="AU73" s="998"/>
      <c r="AV73" s="998"/>
      <c r="AW73" s="998"/>
      <c r="AX73" s="998"/>
      <c r="AY73" s="998"/>
      <c r="AZ73" s="998"/>
      <c r="BA73" s="998"/>
      <c r="BB73" s="998"/>
      <c r="BC73" s="998"/>
      <c r="BD73" s="998"/>
      <c r="BF73">
        <v>73</v>
      </c>
      <c r="BG73" s="477"/>
      <c r="BH73" s="137"/>
      <c r="BI73" s="137"/>
      <c r="BJ73" s="137"/>
      <c r="BK73" s="137"/>
      <c r="BL73" s="137"/>
      <c r="BM73" s="137"/>
      <c r="BN73" s="137"/>
      <c r="BO73" s="137"/>
      <c r="BP73" s="137">
        <f t="shared" si="8"/>
        <v>0</v>
      </c>
      <c r="BQ73" s="137"/>
      <c r="BR73" s="137"/>
      <c r="BS73" s="137"/>
      <c r="BT73" s="137"/>
    </row>
    <row r="74" spans="1:72" x14ac:dyDescent="0.3">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F74">
        <v>74</v>
      </c>
      <c r="BG74" s="477"/>
      <c r="BH74" s="137"/>
      <c r="BI74" s="137"/>
      <c r="BJ74" s="137"/>
      <c r="BK74" s="137"/>
      <c r="BL74" s="137"/>
      <c r="BM74" s="137"/>
      <c r="BN74" s="137"/>
      <c r="BO74" s="137"/>
      <c r="BP74" s="137">
        <f t="shared" si="8"/>
        <v>0</v>
      </c>
      <c r="BQ74" s="137"/>
      <c r="BR74" s="137"/>
      <c r="BS74" s="137"/>
      <c r="BT74" s="137"/>
    </row>
    <row r="75" spans="1:72" ht="16.75" customHeight="1" x14ac:dyDescent="0.3">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F75">
        <v>75</v>
      </c>
      <c r="BG75" s="477"/>
      <c r="BH75" s="137"/>
      <c r="BI75" s="137"/>
      <c r="BJ75" s="137"/>
      <c r="BK75" s="137"/>
      <c r="BL75" s="137"/>
      <c r="BM75" s="137"/>
      <c r="BN75" s="137"/>
      <c r="BO75" s="137"/>
      <c r="BP75" s="137">
        <f t="shared" si="8"/>
        <v>0</v>
      </c>
      <c r="BQ75" s="137"/>
      <c r="BR75" s="137"/>
      <c r="BS75" s="137"/>
      <c r="BT75" s="137"/>
    </row>
    <row r="76" spans="1:72" ht="30" customHeight="1" x14ac:dyDescent="0.3">
      <c r="A76" s="1790" t="s">
        <v>1499</v>
      </c>
      <c r="B76" s="1791"/>
      <c r="C76" s="1791"/>
      <c r="D76" s="1791"/>
      <c r="E76" s="1791"/>
      <c r="F76" s="1791"/>
      <c r="G76" s="1791"/>
      <c r="H76" s="1791"/>
      <c r="I76" s="1791"/>
      <c r="J76" s="1791"/>
      <c r="K76" s="1791"/>
      <c r="L76" s="1791"/>
      <c r="M76" s="1791"/>
      <c r="N76" s="1791"/>
      <c r="O76" s="1791"/>
      <c r="P76" s="1791"/>
      <c r="Q76" s="1791"/>
      <c r="R76" s="1791"/>
      <c r="S76" s="1791"/>
      <c r="T76" s="1791"/>
      <c r="U76" s="1791"/>
      <c r="V76" s="1791"/>
      <c r="W76" s="1791"/>
      <c r="X76" s="1791"/>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F76">
        <v>76</v>
      </c>
      <c r="BG76" s="477"/>
      <c r="BH76" s="137"/>
      <c r="BI76" s="137"/>
      <c r="BJ76" s="137"/>
      <c r="BK76" s="137"/>
      <c r="BL76" s="137"/>
      <c r="BM76" s="137"/>
      <c r="BN76" s="137"/>
      <c r="BO76" s="137"/>
      <c r="BP76" s="137">
        <f t="shared" si="8"/>
        <v>0</v>
      </c>
      <c r="BQ76" s="137"/>
      <c r="BR76" s="137"/>
      <c r="BS76" s="137"/>
      <c r="BT76" s="137"/>
    </row>
    <row r="77" spans="1:72" ht="30" customHeight="1" x14ac:dyDescent="0.3">
      <c r="A77" s="1792"/>
      <c r="B77" s="1792"/>
      <c r="C77" s="1792"/>
      <c r="D77" s="1792"/>
      <c r="E77" s="1792"/>
      <c r="F77" s="1792"/>
      <c r="G77" s="1792"/>
      <c r="H77" s="1792"/>
      <c r="I77" s="1792"/>
      <c r="J77" s="1792"/>
      <c r="K77" s="1792"/>
      <c r="L77" s="1792"/>
      <c r="M77" s="1792"/>
      <c r="N77" s="1792"/>
      <c r="O77" s="1792"/>
      <c r="P77" s="1792"/>
      <c r="Q77" s="1792"/>
      <c r="R77" s="1792"/>
      <c r="S77" s="1792"/>
      <c r="T77" s="1792"/>
      <c r="U77" s="1792"/>
      <c r="V77" s="1792"/>
      <c r="W77" s="1792"/>
      <c r="X77" s="1792"/>
      <c r="Y77" s="1654" t="s">
        <v>1028</v>
      </c>
      <c r="Z77" s="1655"/>
      <c r="AA77" s="1655"/>
      <c r="AB77" s="1655"/>
      <c r="AC77" s="1655"/>
      <c r="AD77" s="1656"/>
      <c r="AE77" s="1657" t="s">
        <v>1122</v>
      </c>
      <c r="AF77" s="1658"/>
      <c r="AG77" s="1658"/>
      <c r="AH77" s="1658"/>
      <c r="AI77" s="1658"/>
      <c r="AJ77" s="1658"/>
      <c r="AK77" s="1658"/>
      <c r="AL77" s="1658"/>
      <c r="AM77" s="1658"/>
      <c r="AN77" s="1658"/>
      <c r="AO77" s="1658"/>
      <c r="AP77" s="1658"/>
      <c r="AQ77" s="1658"/>
      <c r="AR77" s="1658"/>
      <c r="AS77" s="1658"/>
      <c r="AT77" s="1658"/>
      <c r="AU77" s="1658"/>
      <c r="AV77" s="1658"/>
      <c r="AW77" s="1658"/>
      <c r="AX77" s="1658"/>
      <c r="AY77" s="1658"/>
      <c r="AZ77" s="1658"/>
      <c r="BA77" s="1658"/>
      <c r="BB77" s="1658"/>
      <c r="BC77" s="1658"/>
      <c r="BD77" s="1659"/>
      <c r="BF77">
        <v>77</v>
      </c>
      <c r="BG77" s="477"/>
      <c r="BH77" s="137"/>
      <c r="BI77" s="137"/>
      <c r="BJ77" s="137"/>
      <c r="BK77" s="137"/>
      <c r="BL77" s="137"/>
      <c r="BM77" s="137"/>
      <c r="BN77" s="137"/>
      <c r="BO77" s="137"/>
      <c r="BP77" s="137">
        <f t="shared" si="8"/>
        <v>0</v>
      </c>
      <c r="BQ77" s="137"/>
      <c r="BR77" s="137"/>
      <c r="BS77" s="137"/>
      <c r="BT77" s="137"/>
    </row>
    <row r="78" spans="1:72" ht="30" customHeight="1" x14ac:dyDescent="0.3">
      <c r="A78" s="1780" t="s">
        <v>673</v>
      </c>
      <c r="B78" s="1781"/>
      <c r="C78" s="1781"/>
      <c r="D78" s="1781"/>
      <c r="E78" s="1781"/>
      <c r="F78" s="1781"/>
      <c r="G78" s="1781"/>
      <c r="H78" s="1781"/>
      <c r="I78" s="1781"/>
      <c r="J78" s="1781"/>
      <c r="K78" s="1781"/>
      <c r="L78" s="1781"/>
      <c r="M78" s="1781"/>
      <c r="N78" s="1781"/>
      <c r="O78" s="1781"/>
      <c r="P78" s="1781"/>
      <c r="Q78" s="1781"/>
      <c r="R78" s="1781"/>
      <c r="S78" s="1781"/>
      <c r="T78" s="1781"/>
      <c r="U78" s="1702" t="s">
        <v>508</v>
      </c>
      <c r="V78" s="1702"/>
      <c r="W78" s="1702"/>
      <c r="X78" s="1703"/>
      <c r="Y78" s="1783" t="s">
        <v>577</v>
      </c>
      <c r="Z78" s="1784"/>
      <c r="AA78" s="1784"/>
      <c r="AB78" s="1787" t="s">
        <v>1444</v>
      </c>
      <c r="AC78" s="1784"/>
      <c r="AD78" s="1788"/>
      <c r="AE78" s="1704" t="s">
        <v>317</v>
      </c>
      <c r="AF78" s="1663"/>
      <c r="AG78" s="1663"/>
      <c r="AH78" s="1663"/>
      <c r="AI78" s="1663"/>
      <c r="AJ78" s="1663"/>
      <c r="AK78" s="1663"/>
      <c r="AL78" s="1663"/>
      <c r="AM78" s="1663"/>
      <c r="AN78" s="1663"/>
      <c r="AO78" s="1663"/>
      <c r="AP78" s="1663"/>
      <c r="AQ78" s="1663"/>
      <c r="AR78" s="1663" t="s">
        <v>380</v>
      </c>
      <c r="AS78" s="1663"/>
      <c r="AT78" s="1663"/>
      <c r="AU78" s="1663"/>
      <c r="AV78" s="1663"/>
      <c r="AW78" s="1663"/>
      <c r="AX78" s="1663"/>
      <c r="AY78" s="1663"/>
      <c r="AZ78" s="1663"/>
      <c r="BA78" s="1663"/>
      <c r="BB78" s="1663"/>
      <c r="BC78" s="1663"/>
      <c r="BD78" s="1665"/>
      <c r="BF78">
        <v>78</v>
      </c>
      <c r="BG78" s="477"/>
      <c r="BH78" s="137"/>
      <c r="BI78" s="137"/>
      <c r="BJ78" s="137"/>
      <c r="BK78" s="137"/>
      <c r="BL78" s="137"/>
      <c r="BM78" s="137"/>
      <c r="BN78" s="137"/>
      <c r="BO78" s="137"/>
      <c r="BP78" s="137">
        <f t="shared" si="8"/>
        <v>0</v>
      </c>
      <c r="BQ78" s="137"/>
      <c r="BR78" s="137"/>
      <c r="BS78" s="137"/>
      <c r="BT78" s="137"/>
    </row>
    <row r="79" spans="1:72" ht="30" customHeight="1" x14ac:dyDescent="0.3">
      <c r="A79" s="1782"/>
      <c r="B79" s="1725"/>
      <c r="C79" s="1725"/>
      <c r="D79" s="1725"/>
      <c r="E79" s="1725"/>
      <c r="F79" s="1725"/>
      <c r="G79" s="1725"/>
      <c r="H79" s="1725"/>
      <c r="I79" s="1725"/>
      <c r="J79" s="1725"/>
      <c r="K79" s="1725"/>
      <c r="L79" s="1725"/>
      <c r="M79" s="1725"/>
      <c r="N79" s="1725"/>
      <c r="O79" s="1725"/>
      <c r="P79" s="1725"/>
      <c r="Q79" s="1725"/>
      <c r="R79" s="1725"/>
      <c r="S79" s="1725"/>
      <c r="T79" s="1725"/>
      <c r="U79" s="1725" t="s">
        <v>631</v>
      </c>
      <c r="V79" s="1725"/>
      <c r="W79" s="1725" t="s">
        <v>375</v>
      </c>
      <c r="X79" s="1726"/>
      <c r="Y79" s="1785"/>
      <c r="Z79" s="1786"/>
      <c r="AA79" s="1786"/>
      <c r="AB79" s="1786"/>
      <c r="AC79" s="1786"/>
      <c r="AD79" s="1789"/>
      <c r="AE79" s="1727" t="s">
        <v>838</v>
      </c>
      <c r="AF79" s="1728"/>
      <c r="AG79" s="1728"/>
      <c r="AH79" s="1717" t="s">
        <v>859</v>
      </c>
      <c r="AI79" s="1717"/>
      <c r="AJ79" s="1717"/>
      <c r="AK79" s="1717"/>
      <c r="AL79" s="1717"/>
      <c r="AM79" s="1717"/>
      <c r="AN79" s="1717"/>
      <c r="AO79" s="1717" t="s">
        <v>370</v>
      </c>
      <c r="AP79" s="1717"/>
      <c r="AQ79" s="1717"/>
      <c r="AR79" s="1717" t="s">
        <v>1125</v>
      </c>
      <c r="AS79" s="1717"/>
      <c r="AT79" s="1717"/>
      <c r="AU79" s="1717" t="s">
        <v>859</v>
      </c>
      <c r="AV79" s="1717"/>
      <c r="AW79" s="1717"/>
      <c r="AX79" s="1717"/>
      <c r="AY79" s="1717"/>
      <c r="AZ79" s="1717"/>
      <c r="BA79" s="1717"/>
      <c r="BB79" s="1717" t="s">
        <v>370</v>
      </c>
      <c r="BC79" s="1717"/>
      <c r="BD79" s="1718"/>
      <c r="BF79">
        <v>79</v>
      </c>
      <c r="BG79" s="477"/>
      <c r="BH79" s="137"/>
      <c r="BI79" s="137"/>
      <c r="BJ79" s="137"/>
      <c r="BK79" s="137"/>
      <c r="BL79" s="137"/>
      <c r="BM79" s="137"/>
      <c r="BN79" s="137"/>
      <c r="BO79" s="137"/>
      <c r="BP79" s="137">
        <f t="shared" si="8"/>
        <v>0</v>
      </c>
      <c r="BQ79" s="137"/>
      <c r="BR79" s="137"/>
      <c r="BS79" s="137"/>
      <c r="BT79" s="137"/>
    </row>
    <row r="80" spans="1:72" ht="27" customHeight="1" x14ac:dyDescent="0.3">
      <c r="A80" s="449" t="str">
        <f>BG80</f>
        <v>□</v>
      </c>
      <c r="B80" s="456">
        <v>1</v>
      </c>
      <c r="C80" s="1689" t="s">
        <v>792</v>
      </c>
      <c r="D80" s="1719"/>
      <c r="E80" s="1719"/>
      <c r="F80" s="1719"/>
      <c r="G80" s="1719"/>
      <c r="H80" s="1719"/>
      <c r="I80" s="1719"/>
      <c r="J80" s="1719"/>
      <c r="K80" s="1719"/>
      <c r="L80" s="1719"/>
      <c r="M80" s="1719"/>
      <c r="N80" s="1719"/>
      <c r="O80" s="1719"/>
      <c r="P80" s="1719"/>
      <c r="Q80" s="1719"/>
      <c r="R80" s="1719"/>
      <c r="S80" s="1719"/>
      <c r="T80" s="1719"/>
      <c r="U80" s="1691" t="s">
        <v>583</v>
      </c>
      <c r="V80" s="1691"/>
      <c r="W80" s="1720"/>
      <c r="X80" s="1721"/>
      <c r="Y80" s="1695"/>
      <c r="Z80" s="1655"/>
      <c r="AA80" s="1655"/>
      <c r="AB80" s="1696"/>
      <c r="AC80" s="1655"/>
      <c r="AD80" s="1656"/>
      <c r="AE80" s="1722"/>
      <c r="AF80" s="1720"/>
      <c r="AG80" s="1720"/>
      <c r="AH80" s="976"/>
      <c r="AI80" s="976"/>
      <c r="AJ80" s="976"/>
      <c r="AK80" s="976"/>
      <c r="AL80" s="976"/>
      <c r="AM80" s="976"/>
      <c r="AN80" s="976"/>
      <c r="AO80" s="1723" t="s">
        <v>728</v>
      </c>
      <c r="AP80" s="1723"/>
      <c r="AQ80" s="1723"/>
      <c r="AR80" s="976"/>
      <c r="AS80" s="976"/>
      <c r="AT80" s="976"/>
      <c r="AU80" s="976"/>
      <c r="AV80" s="976"/>
      <c r="AW80" s="976"/>
      <c r="AX80" s="976"/>
      <c r="AY80" s="976"/>
      <c r="AZ80" s="976"/>
      <c r="BA80" s="976"/>
      <c r="BB80" s="1723" t="s">
        <v>728</v>
      </c>
      <c r="BC80" s="1723"/>
      <c r="BD80" s="1724"/>
      <c r="BF80">
        <v>80</v>
      </c>
      <c r="BG80" s="477" t="str">
        <f>IF(BR80&gt;0,"■","□")</f>
        <v>□</v>
      </c>
      <c r="BH80" s="137">
        <f>IF(BG80="■",1,0)</f>
        <v>0</v>
      </c>
      <c r="BI80" s="137"/>
      <c r="BJ80" s="137">
        <f t="shared" ref="BJ80:BJ101" si="12">IF(Y80="該当",1,0)</f>
        <v>0</v>
      </c>
      <c r="BK80" s="137">
        <f t="shared" ref="BK80:BK101" si="13">IF(AB80="該当",1,0)</f>
        <v>0</v>
      </c>
      <c r="BL80" s="137">
        <f t="shared" ref="BL80:BL101" si="14">SUM(BJ80:BK80)</f>
        <v>0</v>
      </c>
      <c r="BM80" s="137"/>
      <c r="BN80" s="137">
        <f t="shared" ref="BN80:BN101" si="15">IF(AE80="有り",1,0)</f>
        <v>0</v>
      </c>
      <c r="BO80" s="137">
        <f t="shared" ref="BO80:BO101" si="16">IF(AO80="対象",1,0)</f>
        <v>0</v>
      </c>
      <c r="BP80" s="137">
        <f t="shared" si="8"/>
        <v>0</v>
      </c>
      <c r="BQ80" s="137">
        <f t="shared" ref="BQ80:BQ101" si="17">IF(BB80="対象",1,0)</f>
        <v>0</v>
      </c>
      <c r="BR80" s="137">
        <f t="shared" ref="BR80:BR101" si="18">SUM(BN80:BQ80)</f>
        <v>0</v>
      </c>
      <c r="BS80" s="137"/>
      <c r="BT80" s="137">
        <f>BL80+BR80</f>
        <v>0</v>
      </c>
    </row>
    <row r="81" spans="1:72" ht="27" customHeight="1" x14ac:dyDescent="0.3">
      <c r="A81" s="450" t="str">
        <f>BG81</f>
        <v>□</v>
      </c>
      <c r="B81" s="457">
        <v>2</v>
      </c>
      <c r="C81" s="1678" t="s">
        <v>676</v>
      </c>
      <c r="D81" s="1769"/>
      <c r="E81" s="1769"/>
      <c r="F81" s="1769"/>
      <c r="G81" s="1769"/>
      <c r="H81" s="1769"/>
      <c r="I81" s="1769"/>
      <c r="J81" s="1769"/>
      <c r="K81" s="1769"/>
      <c r="L81" s="1769"/>
      <c r="M81" s="1769"/>
      <c r="N81" s="1769"/>
      <c r="O81" s="1769"/>
      <c r="P81" s="1769"/>
      <c r="Q81" s="1769"/>
      <c r="R81" s="1769"/>
      <c r="S81" s="1769"/>
      <c r="T81" s="1769"/>
      <c r="U81" s="1680" t="s">
        <v>583</v>
      </c>
      <c r="V81" s="1680"/>
      <c r="W81" s="1374" t="s">
        <v>1080</v>
      </c>
      <c r="X81" s="1770"/>
      <c r="Y81" s="1684"/>
      <c r="Z81" s="1685"/>
      <c r="AA81" s="1685"/>
      <c r="AB81" s="1686"/>
      <c r="AC81" s="1685"/>
      <c r="AD81" s="1687"/>
      <c r="AE81" s="1688"/>
      <c r="AF81" s="1374"/>
      <c r="AG81" s="1374"/>
      <c r="AH81" s="798"/>
      <c r="AI81" s="798"/>
      <c r="AJ81" s="798"/>
      <c r="AK81" s="798"/>
      <c r="AL81" s="798"/>
      <c r="AM81" s="798"/>
      <c r="AN81" s="798"/>
      <c r="AO81" s="797" t="s">
        <v>728</v>
      </c>
      <c r="AP81" s="797"/>
      <c r="AQ81" s="797"/>
      <c r="AR81" s="798"/>
      <c r="AS81" s="798"/>
      <c r="AT81" s="798"/>
      <c r="AU81" s="798"/>
      <c r="AV81" s="798"/>
      <c r="AW81" s="798"/>
      <c r="AX81" s="798"/>
      <c r="AY81" s="798"/>
      <c r="AZ81" s="798"/>
      <c r="BA81" s="798"/>
      <c r="BB81" s="797" t="s">
        <v>728</v>
      </c>
      <c r="BC81" s="797"/>
      <c r="BD81" s="1677"/>
      <c r="BF81">
        <v>81</v>
      </c>
      <c r="BG81" s="477" t="str">
        <f>IF(BR81&gt;0,"■","□")</f>
        <v>□</v>
      </c>
      <c r="BH81" s="137">
        <f>IF(BG81="■",1,0)</f>
        <v>0</v>
      </c>
      <c r="BI81" s="137"/>
      <c r="BJ81" s="137">
        <f t="shared" si="12"/>
        <v>0</v>
      </c>
      <c r="BK81" s="137">
        <f t="shared" si="13"/>
        <v>0</v>
      </c>
      <c r="BL81" s="137">
        <f t="shared" si="14"/>
        <v>0</v>
      </c>
      <c r="BM81" s="137"/>
      <c r="BN81" s="137">
        <f t="shared" si="15"/>
        <v>0</v>
      </c>
      <c r="BO81" s="137">
        <f t="shared" si="16"/>
        <v>0</v>
      </c>
      <c r="BP81" s="137">
        <f t="shared" si="8"/>
        <v>0</v>
      </c>
      <c r="BQ81" s="137">
        <f t="shared" si="17"/>
        <v>0</v>
      </c>
      <c r="BR81" s="137">
        <f t="shared" si="18"/>
        <v>0</v>
      </c>
      <c r="BS81" s="137"/>
      <c r="BT81" s="137">
        <f>BL81+BR81</f>
        <v>0</v>
      </c>
    </row>
    <row r="82" spans="1:72" ht="408.75" customHeight="1" x14ac:dyDescent="0.3">
      <c r="A82" s="1793" t="str">
        <f>BG82</f>
        <v>□</v>
      </c>
      <c r="B82" s="1795">
        <v>3</v>
      </c>
      <c r="C82" s="1729" t="s">
        <v>952</v>
      </c>
      <c r="D82" s="1730"/>
      <c r="E82" s="1730"/>
      <c r="F82" s="1730"/>
      <c r="G82" s="1730"/>
      <c r="H82" s="1730"/>
      <c r="I82" s="1730"/>
      <c r="J82" s="1730"/>
      <c r="K82" s="1730"/>
      <c r="L82" s="1730"/>
      <c r="M82" s="1730"/>
      <c r="N82" s="1730"/>
      <c r="O82" s="1730"/>
      <c r="P82" s="1730"/>
      <c r="Q82" s="1730"/>
      <c r="R82" s="1730"/>
      <c r="S82" s="1730"/>
      <c r="T82" s="1731"/>
      <c r="U82" s="1735" t="s">
        <v>583</v>
      </c>
      <c r="V82" s="1736"/>
      <c r="W82" s="1739"/>
      <c r="X82" s="1740"/>
      <c r="Y82" s="1742"/>
      <c r="Z82" s="1743"/>
      <c r="AA82" s="1744"/>
      <c r="AB82" s="1748"/>
      <c r="AC82" s="1743"/>
      <c r="AD82" s="1749"/>
      <c r="AE82" s="1752"/>
      <c r="AF82" s="1753"/>
      <c r="AG82" s="1754"/>
      <c r="AH82" s="1758"/>
      <c r="AI82" s="780"/>
      <c r="AJ82" s="780"/>
      <c r="AK82" s="780"/>
      <c r="AL82" s="780"/>
      <c r="AM82" s="780"/>
      <c r="AN82" s="1759"/>
      <c r="AO82" s="1761" t="s">
        <v>728</v>
      </c>
      <c r="AP82" s="1762"/>
      <c r="AQ82" s="1763"/>
      <c r="AR82" s="1758"/>
      <c r="AS82" s="780"/>
      <c r="AT82" s="1759"/>
      <c r="AU82" s="1758"/>
      <c r="AV82" s="780"/>
      <c r="AW82" s="780"/>
      <c r="AX82" s="780"/>
      <c r="AY82" s="780"/>
      <c r="AZ82" s="780"/>
      <c r="BA82" s="1759"/>
      <c r="BB82" s="1761" t="s">
        <v>728</v>
      </c>
      <c r="BC82" s="1762"/>
      <c r="BD82" s="1767"/>
      <c r="BF82">
        <v>82</v>
      </c>
      <c r="BG82" s="1798" t="str">
        <f>IF(BR82&gt;0,"■","□")</f>
        <v>□</v>
      </c>
      <c r="BH82" s="768">
        <f>IF(BG82="■",1,0)</f>
        <v>0</v>
      </c>
      <c r="BI82" s="768"/>
      <c r="BJ82" s="768">
        <f t="shared" si="12"/>
        <v>0</v>
      </c>
      <c r="BK82" s="768">
        <f t="shared" si="13"/>
        <v>0</v>
      </c>
      <c r="BL82" s="768">
        <f t="shared" si="14"/>
        <v>0</v>
      </c>
      <c r="BM82" s="768"/>
      <c r="BN82" s="768">
        <f t="shared" si="15"/>
        <v>0</v>
      </c>
      <c r="BO82" s="768">
        <f t="shared" si="16"/>
        <v>0</v>
      </c>
      <c r="BP82" s="768">
        <f t="shared" si="8"/>
        <v>0</v>
      </c>
      <c r="BQ82" s="768">
        <f t="shared" si="17"/>
        <v>0</v>
      </c>
      <c r="BR82" s="768">
        <f t="shared" si="18"/>
        <v>0</v>
      </c>
      <c r="BS82" s="768"/>
      <c r="BT82" s="768">
        <f>BL82+BR82</f>
        <v>0</v>
      </c>
    </row>
    <row r="83" spans="1:72" ht="174.75" customHeight="1" x14ac:dyDescent="0.3">
      <c r="A83" s="1794"/>
      <c r="B83" s="1796"/>
      <c r="C83" s="1732"/>
      <c r="D83" s="1733"/>
      <c r="E83" s="1733"/>
      <c r="F83" s="1733"/>
      <c r="G83" s="1733"/>
      <c r="H83" s="1733"/>
      <c r="I83" s="1733"/>
      <c r="J83" s="1733"/>
      <c r="K83" s="1733"/>
      <c r="L83" s="1733"/>
      <c r="M83" s="1733"/>
      <c r="N83" s="1733"/>
      <c r="O83" s="1733"/>
      <c r="P83" s="1733"/>
      <c r="Q83" s="1733"/>
      <c r="R83" s="1733"/>
      <c r="S83" s="1733"/>
      <c r="T83" s="1734"/>
      <c r="U83" s="1737"/>
      <c r="V83" s="1738"/>
      <c r="W83" s="703"/>
      <c r="X83" s="1741"/>
      <c r="Y83" s="1745"/>
      <c r="Z83" s="1746"/>
      <c r="AA83" s="1747"/>
      <c r="AB83" s="1750"/>
      <c r="AC83" s="1746"/>
      <c r="AD83" s="1751"/>
      <c r="AE83" s="1755"/>
      <c r="AF83" s="1756"/>
      <c r="AG83" s="1757"/>
      <c r="AH83" s="701"/>
      <c r="AI83" s="702"/>
      <c r="AJ83" s="702"/>
      <c r="AK83" s="702"/>
      <c r="AL83" s="702"/>
      <c r="AM83" s="702"/>
      <c r="AN83" s="1760"/>
      <c r="AO83" s="1764"/>
      <c r="AP83" s="1765"/>
      <c r="AQ83" s="1766"/>
      <c r="AR83" s="701"/>
      <c r="AS83" s="702"/>
      <c r="AT83" s="1760"/>
      <c r="AU83" s="701"/>
      <c r="AV83" s="702"/>
      <c r="AW83" s="702"/>
      <c r="AX83" s="702"/>
      <c r="AY83" s="702"/>
      <c r="AZ83" s="702"/>
      <c r="BA83" s="1760"/>
      <c r="BB83" s="1764"/>
      <c r="BC83" s="1765"/>
      <c r="BD83" s="1768"/>
      <c r="BF83">
        <v>83</v>
      </c>
      <c r="BG83" s="1799"/>
      <c r="BH83" s="1797"/>
      <c r="BI83" s="1797"/>
      <c r="BJ83" s="1797">
        <f t="shared" si="12"/>
        <v>0</v>
      </c>
      <c r="BK83" s="1797">
        <f t="shared" si="13"/>
        <v>0</v>
      </c>
      <c r="BL83" s="1797">
        <f t="shared" si="14"/>
        <v>0</v>
      </c>
      <c r="BM83" s="1797"/>
      <c r="BN83" s="1797">
        <f t="shared" si="15"/>
        <v>0</v>
      </c>
      <c r="BO83" s="1797">
        <f t="shared" si="16"/>
        <v>0</v>
      </c>
      <c r="BP83" s="1797"/>
      <c r="BQ83" s="1797">
        <f t="shared" si="17"/>
        <v>0</v>
      </c>
      <c r="BR83" s="1797">
        <f t="shared" si="18"/>
        <v>0</v>
      </c>
      <c r="BS83" s="1797"/>
      <c r="BT83" s="1797"/>
    </row>
    <row r="84" spans="1:72" ht="27" customHeight="1" x14ac:dyDescent="0.3">
      <c r="A84" s="450" t="str">
        <f t="shared" ref="A84:A101" si="19">BG84</f>
        <v>□</v>
      </c>
      <c r="B84" s="458">
        <v>4</v>
      </c>
      <c r="C84" s="1678" t="s">
        <v>297</v>
      </c>
      <c r="D84" s="1769"/>
      <c r="E84" s="1769"/>
      <c r="F84" s="1769"/>
      <c r="G84" s="1769"/>
      <c r="H84" s="1769"/>
      <c r="I84" s="1769"/>
      <c r="J84" s="1769"/>
      <c r="K84" s="1769"/>
      <c r="L84" s="1769"/>
      <c r="M84" s="1769"/>
      <c r="N84" s="1769"/>
      <c r="O84" s="1769"/>
      <c r="P84" s="1769"/>
      <c r="Q84" s="1769"/>
      <c r="R84" s="1769"/>
      <c r="S84" s="1769"/>
      <c r="T84" s="1769"/>
      <c r="U84" s="1680" t="s">
        <v>583</v>
      </c>
      <c r="V84" s="1680"/>
      <c r="W84" s="1374"/>
      <c r="X84" s="1770"/>
      <c r="Y84" s="1684"/>
      <c r="Z84" s="1685"/>
      <c r="AA84" s="1685"/>
      <c r="AB84" s="1686"/>
      <c r="AC84" s="1685"/>
      <c r="AD84" s="1687"/>
      <c r="AE84" s="1688"/>
      <c r="AF84" s="1374"/>
      <c r="AG84" s="1374"/>
      <c r="AH84" s="798"/>
      <c r="AI84" s="798"/>
      <c r="AJ84" s="798"/>
      <c r="AK84" s="798"/>
      <c r="AL84" s="798"/>
      <c r="AM84" s="798"/>
      <c r="AN84" s="798"/>
      <c r="AO84" s="797" t="s">
        <v>728</v>
      </c>
      <c r="AP84" s="797"/>
      <c r="AQ84" s="797"/>
      <c r="AR84" s="798"/>
      <c r="AS84" s="798"/>
      <c r="AT84" s="798"/>
      <c r="AU84" s="798"/>
      <c r="AV84" s="798"/>
      <c r="AW84" s="798"/>
      <c r="AX84" s="798"/>
      <c r="AY84" s="798"/>
      <c r="AZ84" s="798"/>
      <c r="BA84" s="798"/>
      <c r="BB84" s="797" t="s">
        <v>728</v>
      </c>
      <c r="BC84" s="797"/>
      <c r="BD84" s="1677"/>
      <c r="BF84">
        <v>84</v>
      </c>
      <c r="BG84" s="477" t="str">
        <f t="shared" ref="BG84:BG101" si="20">IF(BR84&gt;0,"■","□")</f>
        <v>□</v>
      </c>
      <c r="BH84" s="137">
        <f t="shared" ref="BH84:BH101" si="21">IF(BG84="■",1,0)</f>
        <v>0</v>
      </c>
      <c r="BI84" s="137"/>
      <c r="BJ84" s="137">
        <f t="shared" si="12"/>
        <v>0</v>
      </c>
      <c r="BK84" s="137">
        <f t="shared" si="13"/>
        <v>0</v>
      </c>
      <c r="BL84" s="137">
        <f t="shared" si="14"/>
        <v>0</v>
      </c>
      <c r="BM84" s="137"/>
      <c r="BN84" s="137">
        <f t="shared" si="15"/>
        <v>0</v>
      </c>
      <c r="BO84" s="137">
        <f t="shared" si="16"/>
        <v>0</v>
      </c>
      <c r="BP84" s="137">
        <f t="shared" ref="BP84:BP101" si="22">IF(AR84="使用する",1,0)</f>
        <v>0</v>
      </c>
      <c r="BQ84" s="137">
        <f t="shared" si="17"/>
        <v>0</v>
      </c>
      <c r="BR84" s="137">
        <f t="shared" si="18"/>
        <v>0</v>
      </c>
      <c r="BS84" s="137"/>
      <c r="BT84" s="137">
        <f t="shared" ref="BT84:BT101" si="23">BL84+BR84</f>
        <v>0</v>
      </c>
    </row>
    <row r="85" spans="1:72" ht="36" customHeight="1" x14ac:dyDescent="0.3">
      <c r="A85" s="450" t="str">
        <f t="shared" si="19"/>
        <v>□</v>
      </c>
      <c r="B85" s="457">
        <v>5</v>
      </c>
      <c r="C85" s="1678" t="s">
        <v>13</v>
      </c>
      <c r="D85" s="1769"/>
      <c r="E85" s="1769"/>
      <c r="F85" s="1769"/>
      <c r="G85" s="1769"/>
      <c r="H85" s="1769"/>
      <c r="I85" s="1769"/>
      <c r="J85" s="1769"/>
      <c r="K85" s="1769"/>
      <c r="L85" s="1769"/>
      <c r="M85" s="1769"/>
      <c r="N85" s="1769"/>
      <c r="O85" s="1769"/>
      <c r="P85" s="1769"/>
      <c r="Q85" s="1769"/>
      <c r="R85" s="1769"/>
      <c r="S85" s="1769"/>
      <c r="T85" s="1769"/>
      <c r="U85" s="1680" t="s">
        <v>583</v>
      </c>
      <c r="V85" s="1680"/>
      <c r="W85" s="1374"/>
      <c r="X85" s="1770"/>
      <c r="Y85" s="1684"/>
      <c r="Z85" s="1685"/>
      <c r="AA85" s="1685"/>
      <c r="AB85" s="1686"/>
      <c r="AC85" s="1685"/>
      <c r="AD85" s="1687"/>
      <c r="AE85" s="1688"/>
      <c r="AF85" s="1374"/>
      <c r="AG85" s="1374"/>
      <c r="AH85" s="798"/>
      <c r="AI85" s="798"/>
      <c r="AJ85" s="798"/>
      <c r="AK85" s="798"/>
      <c r="AL85" s="798"/>
      <c r="AM85" s="798"/>
      <c r="AN85" s="798"/>
      <c r="AO85" s="797" t="s">
        <v>728</v>
      </c>
      <c r="AP85" s="797"/>
      <c r="AQ85" s="797"/>
      <c r="AR85" s="798"/>
      <c r="AS85" s="798"/>
      <c r="AT85" s="798"/>
      <c r="AU85" s="798"/>
      <c r="AV85" s="798"/>
      <c r="AW85" s="798"/>
      <c r="AX85" s="798"/>
      <c r="AY85" s="798"/>
      <c r="AZ85" s="798"/>
      <c r="BA85" s="798"/>
      <c r="BB85" s="797" t="s">
        <v>728</v>
      </c>
      <c r="BC85" s="797"/>
      <c r="BD85" s="1677"/>
      <c r="BF85">
        <v>85</v>
      </c>
      <c r="BG85" s="477" t="str">
        <f t="shared" si="20"/>
        <v>□</v>
      </c>
      <c r="BH85" s="137">
        <f t="shared" si="21"/>
        <v>0</v>
      </c>
      <c r="BI85" s="137"/>
      <c r="BJ85" s="137">
        <f t="shared" si="12"/>
        <v>0</v>
      </c>
      <c r="BK85" s="137">
        <f t="shared" si="13"/>
        <v>0</v>
      </c>
      <c r="BL85" s="137">
        <f t="shared" si="14"/>
        <v>0</v>
      </c>
      <c r="BM85" s="137"/>
      <c r="BN85" s="137">
        <f t="shared" si="15"/>
        <v>0</v>
      </c>
      <c r="BO85" s="137">
        <f t="shared" si="16"/>
        <v>0</v>
      </c>
      <c r="BP85" s="137">
        <f t="shared" si="22"/>
        <v>0</v>
      </c>
      <c r="BQ85" s="137">
        <f t="shared" si="17"/>
        <v>0</v>
      </c>
      <c r="BR85" s="137">
        <f t="shared" si="18"/>
        <v>0</v>
      </c>
      <c r="BS85" s="137"/>
      <c r="BT85" s="137">
        <f t="shared" si="23"/>
        <v>0</v>
      </c>
    </row>
    <row r="86" spans="1:72" ht="24" customHeight="1" x14ac:dyDescent="0.3">
      <c r="A86" s="450" t="str">
        <f t="shared" si="19"/>
        <v>□</v>
      </c>
      <c r="B86" s="457">
        <v>6</v>
      </c>
      <c r="C86" s="1678" t="s">
        <v>677</v>
      </c>
      <c r="D86" s="1769"/>
      <c r="E86" s="1769"/>
      <c r="F86" s="1769"/>
      <c r="G86" s="1769"/>
      <c r="H86" s="1769"/>
      <c r="I86" s="1769"/>
      <c r="J86" s="1769"/>
      <c r="K86" s="1769"/>
      <c r="L86" s="1769"/>
      <c r="M86" s="1769"/>
      <c r="N86" s="1769"/>
      <c r="O86" s="1769"/>
      <c r="P86" s="1769"/>
      <c r="Q86" s="1769"/>
      <c r="R86" s="1769"/>
      <c r="S86" s="1769"/>
      <c r="T86" s="1769"/>
      <c r="U86" s="1680"/>
      <c r="V86" s="1680"/>
      <c r="W86" s="1374" t="s">
        <v>657</v>
      </c>
      <c r="X86" s="1770"/>
      <c r="Y86" s="1684"/>
      <c r="Z86" s="1685"/>
      <c r="AA86" s="1685"/>
      <c r="AB86" s="1686"/>
      <c r="AC86" s="1685"/>
      <c r="AD86" s="1687"/>
      <c r="AE86" s="1688"/>
      <c r="AF86" s="1374"/>
      <c r="AG86" s="1374"/>
      <c r="AH86" s="798"/>
      <c r="AI86" s="798"/>
      <c r="AJ86" s="798"/>
      <c r="AK86" s="798"/>
      <c r="AL86" s="798"/>
      <c r="AM86" s="798"/>
      <c r="AN86" s="798"/>
      <c r="AO86" s="797" t="s">
        <v>728</v>
      </c>
      <c r="AP86" s="797"/>
      <c r="AQ86" s="797"/>
      <c r="AR86" s="798"/>
      <c r="AS86" s="798"/>
      <c r="AT86" s="798"/>
      <c r="AU86" s="798"/>
      <c r="AV86" s="798"/>
      <c r="AW86" s="798"/>
      <c r="AX86" s="798"/>
      <c r="AY86" s="798"/>
      <c r="AZ86" s="798"/>
      <c r="BA86" s="798"/>
      <c r="BB86" s="797" t="s">
        <v>728</v>
      </c>
      <c r="BC86" s="797"/>
      <c r="BD86" s="1677"/>
      <c r="BF86">
        <v>86</v>
      </c>
      <c r="BG86" s="477" t="str">
        <f t="shared" si="20"/>
        <v>□</v>
      </c>
      <c r="BH86" s="137">
        <f t="shared" si="21"/>
        <v>0</v>
      </c>
      <c r="BI86" s="137"/>
      <c r="BJ86" s="137">
        <f t="shared" si="12"/>
        <v>0</v>
      </c>
      <c r="BK86" s="137">
        <f t="shared" si="13"/>
        <v>0</v>
      </c>
      <c r="BL86" s="137">
        <f t="shared" si="14"/>
        <v>0</v>
      </c>
      <c r="BM86" s="137"/>
      <c r="BN86" s="137">
        <f t="shared" si="15"/>
        <v>0</v>
      </c>
      <c r="BO86" s="137">
        <f t="shared" si="16"/>
        <v>0</v>
      </c>
      <c r="BP86" s="137">
        <f t="shared" si="22"/>
        <v>0</v>
      </c>
      <c r="BQ86" s="137">
        <f t="shared" si="17"/>
        <v>0</v>
      </c>
      <c r="BR86" s="137">
        <f t="shared" si="18"/>
        <v>0</v>
      </c>
      <c r="BS86" s="137"/>
      <c r="BT86" s="137">
        <f t="shared" si="23"/>
        <v>0</v>
      </c>
    </row>
    <row r="87" spans="1:72" ht="27" customHeight="1" x14ac:dyDescent="0.3">
      <c r="A87" s="450" t="str">
        <f t="shared" si="19"/>
        <v>□</v>
      </c>
      <c r="B87" s="457">
        <v>7</v>
      </c>
      <c r="C87" s="1678" t="s">
        <v>679</v>
      </c>
      <c r="D87" s="1769"/>
      <c r="E87" s="1769"/>
      <c r="F87" s="1769"/>
      <c r="G87" s="1769"/>
      <c r="H87" s="1769"/>
      <c r="I87" s="1769"/>
      <c r="J87" s="1769"/>
      <c r="K87" s="1769"/>
      <c r="L87" s="1769"/>
      <c r="M87" s="1769"/>
      <c r="N87" s="1769"/>
      <c r="O87" s="1769"/>
      <c r="P87" s="1769"/>
      <c r="Q87" s="1769"/>
      <c r="R87" s="1769"/>
      <c r="S87" s="1769"/>
      <c r="T87" s="1769"/>
      <c r="U87" s="1680"/>
      <c r="V87" s="1680"/>
      <c r="W87" s="1374" t="s">
        <v>657</v>
      </c>
      <c r="X87" s="1770"/>
      <c r="Y87" s="1684"/>
      <c r="Z87" s="1685"/>
      <c r="AA87" s="1685"/>
      <c r="AB87" s="1686"/>
      <c r="AC87" s="1685"/>
      <c r="AD87" s="1687"/>
      <c r="AE87" s="1688"/>
      <c r="AF87" s="1374"/>
      <c r="AG87" s="1374"/>
      <c r="AH87" s="798"/>
      <c r="AI87" s="798"/>
      <c r="AJ87" s="798"/>
      <c r="AK87" s="798"/>
      <c r="AL87" s="798"/>
      <c r="AM87" s="798"/>
      <c r="AN87" s="798"/>
      <c r="AO87" s="797" t="s">
        <v>728</v>
      </c>
      <c r="AP87" s="797"/>
      <c r="AQ87" s="797"/>
      <c r="AR87" s="798"/>
      <c r="AS87" s="798"/>
      <c r="AT87" s="798"/>
      <c r="AU87" s="798"/>
      <c r="AV87" s="798"/>
      <c r="AW87" s="798"/>
      <c r="AX87" s="798"/>
      <c r="AY87" s="798"/>
      <c r="AZ87" s="798"/>
      <c r="BA87" s="798"/>
      <c r="BB87" s="797" t="s">
        <v>728</v>
      </c>
      <c r="BC87" s="797"/>
      <c r="BD87" s="1677"/>
      <c r="BF87">
        <v>87</v>
      </c>
      <c r="BG87" s="477" t="str">
        <f t="shared" si="20"/>
        <v>□</v>
      </c>
      <c r="BH87" s="137">
        <f t="shared" si="21"/>
        <v>0</v>
      </c>
      <c r="BI87" s="137"/>
      <c r="BJ87" s="137">
        <f t="shared" si="12"/>
        <v>0</v>
      </c>
      <c r="BK87" s="137">
        <f t="shared" si="13"/>
        <v>0</v>
      </c>
      <c r="BL87" s="137">
        <f t="shared" si="14"/>
        <v>0</v>
      </c>
      <c r="BM87" s="137"/>
      <c r="BN87" s="137">
        <f t="shared" si="15"/>
        <v>0</v>
      </c>
      <c r="BO87" s="137">
        <f t="shared" si="16"/>
        <v>0</v>
      </c>
      <c r="BP87" s="137">
        <f t="shared" si="22"/>
        <v>0</v>
      </c>
      <c r="BQ87" s="137">
        <f t="shared" si="17"/>
        <v>0</v>
      </c>
      <c r="BR87" s="137">
        <f t="shared" si="18"/>
        <v>0</v>
      </c>
      <c r="BS87" s="137"/>
      <c r="BT87" s="137">
        <f t="shared" si="23"/>
        <v>0</v>
      </c>
    </row>
    <row r="88" spans="1:72" ht="36" customHeight="1" x14ac:dyDescent="0.3">
      <c r="A88" s="450" t="str">
        <f t="shared" si="19"/>
        <v>□</v>
      </c>
      <c r="B88" s="457">
        <v>8</v>
      </c>
      <c r="C88" s="1678" t="s">
        <v>681</v>
      </c>
      <c r="D88" s="1769"/>
      <c r="E88" s="1769"/>
      <c r="F88" s="1769"/>
      <c r="G88" s="1769"/>
      <c r="H88" s="1769"/>
      <c r="I88" s="1769"/>
      <c r="J88" s="1769"/>
      <c r="K88" s="1769"/>
      <c r="L88" s="1769"/>
      <c r="M88" s="1769"/>
      <c r="N88" s="1769"/>
      <c r="O88" s="1769"/>
      <c r="P88" s="1769"/>
      <c r="Q88" s="1769"/>
      <c r="R88" s="1769"/>
      <c r="S88" s="1769"/>
      <c r="T88" s="1769"/>
      <c r="U88" s="1680"/>
      <c r="V88" s="1680"/>
      <c r="W88" s="1374" t="s">
        <v>657</v>
      </c>
      <c r="X88" s="1770"/>
      <c r="Y88" s="1684"/>
      <c r="Z88" s="1685"/>
      <c r="AA88" s="1685"/>
      <c r="AB88" s="1686"/>
      <c r="AC88" s="1685"/>
      <c r="AD88" s="1687"/>
      <c r="AE88" s="1688"/>
      <c r="AF88" s="1374"/>
      <c r="AG88" s="1374"/>
      <c r="AH88" s="798"/>
      <c r="AI88" s="798"/>
      <c r="AJ88" s="798"/>
      <c r="AK88" s="798"/>
      <c r="AL88" s="798"/>
      <c r="AM88" s="798"/>
      <c r="AN88" s="798"/>
      <c r="AO88" s="797" t="s">
        <v>728</v>
      </c>
      <c r="AP88" s="797"/>
      <c r="AQ88" s="797"/>
      <c r="AR88" s="798"/>
      <c r="AS88" s="798"/>
      <c r="AT88" s="798"/>
      <c r="AU88" s="798"/>
      <c r="AV88" s="798"/>
      <c r="AW88" s="798"/>
      <c r="AX88" s="798"/>
      <c r="AY88" s="798"/>
      <c r="AZ88" s="798"/>
      <c r="BA88" s="798"/>
      <c r="BB88" s="797" t="s">
        <v>728</v>
      </c>
      <c r="BC88" s="797"/>
      <c r="BD88" s="1677"/>
      <c r="BF88">
        <v>88</v>
      </c>
      <c r="BG88" s="477" t="str">
        <f t="shared" si="20"/>
        <v>□</v>
      </c>
      <c r="BH88" s="137">
        <f t="shared" si="21"/>
        <v>0</v>
      </c>
      <c r="BI88" s="137"/>
      <c r="BJ88" s="137">
        <f t="shared" si="12"/>
        <v>0</v>
      </c>
      <c r="BK88" s="137">
        <f t="shared" si="13"/>
        <v>0</v>
      </c>
      <c r="BL88" s="137">
        <f t="shared" si="14"/>
        <v>0</v>
      </c>
      <c r="BM88" s="137"/>
      <c r="BN88" s="137">
        <f t="shared" si="15"/>
        <v>0</v>
      </c>
      <c r="BO88" s="137">
        <f t="shared" si="16"/>
        <v>0</v>
      </c>
      <c r="BP88" s="137">
        <f t="shared" si="22"/>
        <v>0</v>
      </c>
      <c r="BQ88" s="137">
        <f t="shared" si="17"/>
        <v>0</v>
      </c>
      <c r="BR88" s="137">
        <f t="shared" si="18"/>
        <v>0</v>
      </c>
      <c r="BS88" s="137"/>
      <c r="BT88" s="137">
        <f t="shared" si="23"/>
        <v>0</v>
      </c>
    </row>
    <row r="89" spans="1:72" ht="36" customHeight="1" x14ac:dyDescent="0.3">
      <c r="A89" s="450" t="str">
        <f t="shared" si="19"/>
        <v>□</v>
      </c>
      <c r="B89" s="457">
        <v>9</v>
      </c>
      <c r="C89" s="1678" t="s">
        <v>682</v>
      </c>
      <c r="D89" s="1769"/>
      <c r="E89" s="1769"/>
      <c r="F89" s="1769"/>
      <c r="G89" s="1769"/>
      <c r="H89" s="1769"/>
      <c r="I89" s="1769"/>
      <c r="J89" s="1769"/>
      <c r="K89" s="1769"/>
      <c r="L89" s="1769"/>
      <c r="M89" s="1769"/>
      <c r="N89" s="1769"/>
      <c r="O89" s="1769"/>
      <c r="P89" s="1769"/>
      <c r="Q89" s="1769"/>
      <c r="R89" s="1769"/>
      <c r="S89" s="1769"/>
      <c r="T89" s="1769"/>
      <c r="U89" s="1680" t="s">
        <v>583</v>
      </c>
      <c r="V89" s="1680"/>
      <c r="W89" s="1374"/>
      <c r="X89" s="1770"/>
      <c r="Y89" s="1684"/>
      <c r="Z89" s="1685"/>
      <c r="AA89" s="1685"/>
      <c r="AB89" s="1686"/>
      <c r="AC89" s="1685"/>
      <c r="AD89" s="1687"/>
      <c r="AE89" s="1688"/>
      <c r="AF89" s="1374"/>
      <c r="AG89" s="1374"/>
      <c r="AH89" s="798"/>
      <c r="AI89" s="798"/>
      <c r="AJ89" s="798"/>
      <c r="AK89" s="798"/>
      <c r="AL89" s="798"/>
      <c r="AM89" s="798"/>
      <c r="AN89" s="798"/>
      <c r="AO89" s="797" t="s">
        <v>728</v>
      </c>
      <c r="AP89" s="797"/>
      <c r="AQ89" s="797"/>
      <c r="AR89" s="798"/>
      <c r="AS89" s="798"/>
      <c r="AT89" s="798"/>
      <c r="AU89" s="798"/>
      <c r="AV89" s="798"/>
      <c r="AW89" s="798"/>
      <c r="AX89" s="798"/>
      <c r="AY89" s="798"/>
      <c r="AZ89" s="798"/>
      <c r="BA89" s="798"/>
      <c r="BB89" s="797" t="s">
        <v>728</v>
      </c>
      <c r="BC89" s="797"/>
      <c r="BD89" s="1677"/>
      <c r="BF89">
        <v>89</v>
      </c>
      <c r="BG89" s="477" t="str">
        <f t="shared" si="20"/>
        <v>□</v>
      </c>
      <c r="BH89" s="137">
        <f t="shared" si="21"/>
        <v>0</v>
      </c>
      <c r="BI89" s="137"/>
      <c r="BJ89" s="137">
        <f t="shared" si="12"/>
        <v>0</v>
      </c>
      <c r="BK89" s="137">
        <f t="shared" si="13"/>
        <v>0</v>
      </c>
      <c r="BL89" s="137">
        <f t="shared" si="14"/>
        <v>0</v>
      </c>
      <c r="BM89" s="137"/>
      <c r="BN89" s="137">
        <f t="shared" si="15"/>
        <v>0</v>
      </c>
      <c r="BO89" s="137">
        <f t="shared" si="16"/>
        <v>0</v>
      </c>
      <c r="BP89" s="137">
        <f t="shared" si="22"/>
        <v>0</v>
      </c>
      <c r="BQ89" s="137">
        <f t="shared" si="17"/>
        <v>0</v>
      </c>
      <c r="BR89" s="137">
        <f t="shared" si="18"/>
        <v>0</v>
      </c>
      <c r="BS89" s="137"/>
      <c r="BT89" s="137">
        <f t="shared" si="23"/>
        <v>0</v>
      </c>
    </row>
    <row r="90" spans="1:72" ht="27" customHeight="1" x14ac:dyDescent="0.3">
      <c r="A90" s="450" t="str">
        <f t="shared" si="19"/>
        <v>□</v>
      </c>
      <c r="B90" s="457">
        <v>10</v>
      </c>
      <c r="C90" s="1678" t="s">
        <v>684</v>
      </c>
      <c r="D90" s="1769"/>
      <c r="E90" s="1769"/>
      <c r="F90" s="1769"/>
      <c r="G90" s="1769"/>
      <c r="H90" s="1769"/>
      <c r="I90" s="1769"/>
      <c r="J90" s="1769"/>
      <c r="K90" s="1769"/>
      <c r="L90" s="1769"/>
      <c r="M90" s="1769"/>
      <c r="N90" s="1769"/>
      <c r="O90" s="1769"/>
      <c r="P90" s="1769"/>
      <c r="Q90" s="1769"/>
      <c r="R90" s="1769"/>
      <c r="S90" s="1769"/>
      <c r="T90" s="1769"/>
      <c r="U90" s="1680"/>
      <c r="V90" s="1680"/>
      <c r="W90" s="1374" t="s">
        <v>657</v>
      </c>
      <c r="X90" s="1770"/>
      <c r="Y90" s="1684"/>
      <c r="Z90" s="1685"/>
      <c r="AA90" s="1685"/>
      <c r="AB90" s="1686"/>
      <c r="AC90" s="1685"/>
      <c r="AD90" s="1687"/>
      <c r="AE90" s="1688"/>
      <c r="AF90" s="1374"/>
      <c r="AG90" s="1374"/>
      <c r="AH90" s="798"/>
      <c r="AI90" s="798"/>
      <c r="AJ90" s="798"/>
      <c r="AK90" s="798"/>
      <c r="AL90" s="798"/>
      <c r="AM90" s="798"/>
      <c r="AN90" s="798"/>
      <c r="AO90" s="797" t="s">
        <v>728</v>
      </c>
      <c r="AP90" s="797"/>
      <c r="AQ90" s="797"/>
      <c r="AR90" s="798"/>
      <c r="AS90" s="798"/>
      <c r="AT90" s="798"/>
      <c r="AU90" s="798"/>
      <c r="AV90" s="798"/>
      <c r="AW90" s="798"/>
      <c r="AX90" s="798"/>
      <c r="AY90" s="798"/>
      <c r="AZ90" s="798"/>
      <c r="BA90" s="798"/>
      <c r="BB90" s="797" t="s">
        <v>728</v>
      </c>
      <c r="BC90" s="797"/>
      <c r="BD90" s="1677"/>
      <c r="BF90">
        <v>90</v>
      </c>
      <c r="BG90" s="477" t="str">
        <f t="shared" si="20"/>
        <v>□</v>
      </c>
      <c r="BH90" s="137">
        <f t="shared" si="21"/>
        <v>0</v>
      </c>
      <c r="BI90" s="137"/>
      <c r="BJ90" s="137">
        <f t="shared" si="12"/>
        <v>0</v>
      </c>
      <c r="BK90" s="137">
        <f t="shared" si="13"/>
        <v>0</v>
      </c>
      <c r="BL90" s="137">
        <f t="shared" si="14"/>
        <v>0</v>
      </c>
      <c r="BM90" s="137"/>
      <c r="BN90" s="137">
        <f t="shared" si="15"/>
        <v>0</v>
      </c>
      <c r="BO90" s="137">
        <f t="shared" si="16"/>
        <v>0</v>
      </c>
      <c r="BP90" s="137">
        <f t="shared" si="22"/>
        <v>0</v>
      </c>
      <c r="BQ90" s="137">
        <f t="shared" si="17"/>
        <v>0</v>
      </c>
      <c r="BR90" s="137">
        <f t="shared" si="18"/>
        <v>0</v>
      </c>
      <c r="BS90" s="137"/>
      <c r="BT90" s="137">
        <f t="shared" si="23"/>
        <v>0</v>
      </c>
    </row>
    <row r="91" spans="1:72" ht="27" customHeight="1" x14ac:dyDescent="0.3">
      <c r="A91" s="450" t="str">
        <f t="shared" si="19"/>
        <v>□</v>
      </c>
      <c r="B91" s="457">
        <v>11</v>
      </c>
      <c r="C91" s="1678" t="s">
        <v>387</v>
      </c>
      <c r="D91" s="1769"/>
      <c r="E91" s="1769"/>
      <c r="F91" s="1769"/>
      <c r="G91" s="1769"/>
      <c r="H91" s="1769"/>
      <c r="I91" s="1769"/>
      <c r="J91" s="1769"/>
      <c r="K91" s="1769"/>
      <c r="L91" s="1769"/>
      <c r="M91" s="1769"/>
      <c r="N91" s="1769"/>
      <c r="O91" s="1769"/>
      <c r="P91" s="1769"/>
      <c r="Q91" s="1769"/>
      <c r="R91" s="1769"/>
      <c r="S91" s="1769"/>
      <c r="T91" s="1769"/>
      <c r="U91" s="1680" t="s">
        <v>583</v>
      </c>
      <c r="V91" s="1680"/>
      <c r="W91" s="1374"/>
      <c r="X91" s="1770"/>
      <c r="Y91" s="1684"/>
      <c r="Z91" s="1685"/>
      <c r="AA91" s="1685"/>
      <c r="AB91" s="1686"/>
      <c r="AC91" s="1685"/>
      <c r="AD91" s="1687"/>
      <c r="AE91" s="1688"/>
      <c r="AF91" s="1374"/>
      <c r="AG91" s="1374"/>
      <c r="AH91" s="798"/>
      <c r="AI91" s="798"/>
      <c r="AJ91" s="798"/>
      <c r="AK91" s="798"/>
      <c r="AL91" s="798"/>
      <c r="AM91" s="798"/>
      <c r="AN91" s="798"/>
      <c r="AO91" s="797" t="s">
        <v>728</v>
      </c>
      <c r="AP91" s="797"/>
      <c r="AQ91" s="797"/>
      <c r="AR91" s="798"/>
      <c r="AS91" s="798"/>
      <c r="AT91" s="798"/>
      <c r="AU91" s="798"/>
      <c r="AV91" s="798"/>
      <c r="AW91" s="798"/>
      <c r="AX91" s="798"/>
      <c r="AY91" s="798"/>
      <c r="AZ91" s="798"/>
      <c r="BA91" s="798"/>
      <c r="BB91" s="797" t="s">
        <v>728</v>
      </c>
      <c r="BC91" s="797"/>
      <c r="BD91" s="1677"/>
      <c r="BF91">
        <v>91</v>
      </c>
      <c r="BG91" s="477" t="str">
        <f t="shared" si="20"/>
        <v>□</v>
      </c>
      <c r="BH91" s="137">
        <f t="shared" si="21"/>
        <v>0</v>
      </c>
      <c r="BI91" s="137"/>
      <c r="BJ91" s="137">
        <f t="shared" si="12"/>
        <v>0</v>
      </c>
      <c r="BK91" s="137">
        <f t="shared" si="13"/>
        <v>0</v>
      </c>
      <c r="BL91" s="137">
        <f t="shared" si="14"/>
        <v>0</v>
      </c>
      <c r="BM91" s="137"/>
      <c r="BN91" s="137">
        <f t="shared" si="15"/>
        <v>0</v>
      </c>
      <c r="BO91" s="137">
        <f t="shared" si="16"/>
        <v>0</v>
      </c>
      <c r="BP91" s="137">
        <f t="shared" si="22"/>
        <v>0</v>
      </c>
      <c r="BQ91" s="137">
        <f t="shared" si="17"/>
        <v>0</v>
      </c>
      <c r="BR91" s="137">
        <f t="shared" si="18"/>
        <v>0</v>
      </c>
      <c r="BS91" s="137"/>
      <c r="BT91" s="137">
        <f t="shared" si="23"/>
        <v>0</v>
      </c>
    </row>
    <row r="92" spans="1:72" ht="36" customHeight="1" x14ac:dyDescent="0.3">
      <c r="A92" s="450" t="str">
        <f t="shared" si="19"/>
        <v>□</v>
      </c>
      <c r="B92" s="457">
        <v>12</v>
      </c>
      <c r="C92" s="1678" t="s">
        <v>686</v>
      </c>
      <c r="D92" s="1769"/>
      <c r="E92" s="1769"/>
      <c r="F92" s="1769"/>
      <c r="G92" s="1769"/>
      <c r="H92" s="1769"/>
      <c r="I92" s="1769"/>
      <c r="J92" s="1769"/>
      <c r="K92" s="1769"/>
      <c r="L92" s="1769"/>
      <c r="M92" s="1769"/>
      <c r="N92" s="1769"/>
      <c r="O92" s="1769"/>
      <c r="P92" s="1769"/>
      <c r="Q92" s="1769"/>
      <c r="R92" s="1769"/>
      <c r="S92" s="1769"/>
      <c r="T92" s="1769"/>
      <c r="U92" s="1680" t="s">
        <v>583</v>
      </c>
      <c r="V92" s="1680"/>
      <c r="W92" s="1374"/>
      <c r="X92" s="1770"/>
      <c r="Y92" s="1684"/>
      <c r="Z92" s="1685"/>
      <c r="AA92" s="1685"/>
      <c r="AB92" s="1686"/>
      <c r="AC92" s="1685"/>
      <c r="AD92" s="1687"/>
      <c r="AE92" s="1688"/>
      <c r="AF92" s="1374"/>
      <c r="AG92" s="1374"/>
      <c r="AH92" s="798"/>
      <c r="AI92" s="798"/>
      <c r="AJ92" s="798"/>
      <c r="AK92" s="798"/>
      <c r="AL92" s="798"/>
      <c r="AM92" s="798"/>
      <c r="AN92" s="798"/>
      <c r="AO92" s="797" t="s">
        <v>728</v>
      </c>
      <c r="AP92" s="797"/>
      <c r="AQ92" s="797"/>
      <c r="AR92" s="798"/>
      <c r="AS92" s="798"/>
      <c r="AT92" s="798"/>
      <c r="AU92" s="798"/>
      <c r="AV92" s="798"/>
      <c r="AW92" s="798"/>
      <c r="AX92" s="798"/>
      <c r="AY92" s="798"/>
      <c r="AZ92" s="798"/>
      <c r="BA92" s="798"/>
      <c r="BB92" s="797" t="s">
        <v>728</v>
      </c>
      <c r="BC92" s="797"/>
      <c r="BD92" s="1677"/>
      <c r="BF92">
        <v>92</v>
      </c>
      <c r="BG92" s="477" t="str">
        <f t="shared" si="20"/>
        <v>□</v>
      </c>
      <c r="BH92" s="137">
        <f t="shared" si="21"/>
        <v>0</v>
      </c>
      <c r="BI92" s="137"/>
      <c r="BJ92" s="137">
        <f t="shared" si="12"/>
        <v>0</v>
      </c>
      <c r="BK92" s="137">
        <f t="shared" si="13"/>
        <v>0</v>
      </c>
      <c r="BL92" s="137">
        <f t="shared" si="14"/>
        <v>0</v>
      </c>
      <c r="BM92" s="137"/>
      <c r="BN92" s="137">
        <f t="shared" si="15"/>
        <v>0</v>
      </c>
      <c r="BO92" s="137">
        <f t="shared" si="16"/>
        <v>0</v>
      </c>
      <c r="BP92" s="137">
        <f t="shared" si="22"/>
        <v>0</v>
      </c>
      <c r="BQ92" s="137">
        <f t="shared" si="17"/>
        <v>0</v>
      </c>
      <c r="BR92" s="137">
        <f t="shared" si="18"/>
        <v>0</v>
      </c>
      <c r="BS92" s="137"/>
      <c r="BT92" s="137">
        <f t="shared" si="23"/>
        <v>0</v>
      </c>
    </row>
    <row r="93" spans="1:72" ht="36" customHeight="1" x14ac:dyDescent="0.3">
      <c r="A93" s="450" t="str">
        <f t="shared" si="19"/>
        <v>□</v>
      </c>
      <c r="B93" s="457">
        <v>13</v>
      </c>
      <c r="C93" s="1678" t="s">
        <v>334</v>
      </c>
      <c r="D93" s="1769"/>
      <c r="E93" s="1769"/>
      <c r="F93" s="1769"/>
      <c r="G93" s="1769"/>
      <c r="H93" s="1769"/>
      <c r="I93" s="1769"/>
      <c r="J93" s="1769"/>
      <c r="K93" s="1769"/>
      <c r="L93" s="1769"/>
      <c r="M93" s="1769"/>
      <c r="N93" s="1769"/>
      <c r="O93" s="1769"/>
      <c r="P93" s="1769"/>
      <c r="Q93" s="1769"/>
      <c r="R93" s="1769"/>
      <c r="S93" s="1769"/>
      <c r="T93" s="1769"/>
      <c r="U93" s="1680" t="s">
        <v>583</v>
      </c>
      <c r="V93" s="1680"/>
      <c r="W93" s="1374"/>
      <c r="X93" s="1770"/>
      <c r="Y93" s="1684"/>
      <c r="Z93" s="1685"/>
      <c r="AA93" s="1685"/>
      <c r="AB93" s="1686"/>
      <c r="AC93" s="1685"/>
      <c r="AD93" s="1687"/>
      <c r="AE93" s="1688"/>
      <c r="AF93" s="1374"/>
      <c r="AG93" s="1374"/>
      <c r="AH93" s="798"/>
      <c r="AI93" s="798"/>
      <c r="AJ93" s="798"/>
      <c r="AK93" s="798"/>
      <c r="AL93" s="798"/>
      <c r="AM93" s="798"/>
      <c r="AN93" s="798"/>
      <c r="AO93" s="797" t="s">
        <v>728</v>
      </c>
      <c r="AP93" s="797"/>
      <c r="AQ93" s="797"/>
      <c r="AR93" s="798"/>
      <c r="AS93" s="798"/>
      <c r="AT93" s="798"/>
      <c r="AU93" s="798"/>
      <c r="AV93" s="798"/>
      <c r="AW93" s="798"/>
      <c r="AX93" s="798"/>
      <c r="AY93" s="798"/>
      <c r="AZ93" s="798"/>
      <c r="BA93" s="798"/>
      <c r="BB93" s="797" t="s">
        <v>728</v>
      </c>
      <c r="BC93" s="797"/>
      <c r="BD93" s="1677"/>
      <c r="BF93">
        <v>93</v>
      </c>
      <c r="BG93" s="477" t="str">
        <f t="shared" si="20"/>
        <v>□</v>
      </c>
      <c r="BH93" s="137">
        <f t="shared" si="21"/>
        <v>0</v>
      </c>
      <c r="BI93" s="137"/>
      <c r="BJ93" s="137">
        <f t="shared" si="12"/>
        <v>0</v>
      </c>
      <c r="BK93" s="137">
        <f t="shared" si="13"/>
        <v>0</v>
      </c>
      <c r="BL93" s="137">
        <f t="shared" si="14"/>
        <v>0</v>
      </c>
      <c r="BM93" s="137"/>
      <c r="BN93" s="137">
        <f t="shared" si="15"/>
        <v>0</v>
      </c>
      <c r="BO93" s="137">
        <f t="shared" si="16"/>
        <v>0</v>
      </c>
      <c r="BP93" s="137">
        <f t="shared" si="22"/>
        <v>0</v>
      </c>
      <c r="BQ93" s="137">
        <f t="shared" si="17"/>
        <v>0</v>
      </c>
      <c r="BR93" s="137">
        <f t="shared" si="18"/>
        <v>0</v>
      </c>
      <c r="BS93" s="137"/>
      <c r="BT93" s="137">
        <f t="shared" si="23"/>
        <v>0</v>
      </c>
    </row>
    <row r="94" spans="1:72" ht="36" customHeight="1" x14ac:dyDescent="0.3">
      <c r="A94" s="450" t="str">
        <f t="shared" si="19"/>
        <v>□</v>
      </c>
      <c r="B94" s="457">
        <v>14</v>
      </c>
      <c r="C94" s="1678" t="s">
        <v>1023</v>
      </c>
      <c r="D94" s="1769"/>
      <c r="E94" s="1769"/>
      <c r="F94" s="1769"/>
      <c r="G94" s="1769"/>
      <c r="H94" s="1769"/>
      <c r="I94" s="1769"/>
      <c r="J94" s="1769"/>
      <c r="K94" s="1769"/>
      <c r="L94" s="1769"/>
      <c r="M94" s="1769"/>
      <c r="N94" s="1769"/>
      <c r="O94" s="1769"/>
      <c r="P94" s="1769"/>
      <c r="Q94" s="1769"/>
      <c r="R94" s="1769"/>
      <c r="S94" s="1769"/>
      <c r="T94" s="1769"/>
      <c r="U94" s="1680" t="s">
        <v>583</v>
      </c>
      <c r="V94" s="1680"/>
      <c r="W94" s="1374"/>
      <c r="X94" s="1770"/>
      <c r="Y94" s="1684"/>
      <c r="Z94" s="1685"/>
      <c r="AA94" s="1685"/>
      <c r="AB94" s="1686"/>
      <c r="AC94" s="1685"/>
      <c r="AD94" s="1687"/>
      <c r="AE94" s="1688"/>
      <c r="AF94" s="1374"/>
      <c r="AG94" s="1374"/>
      <c r="AH94" s="798"/>
      <c r="AI94" s="798"/>
      <c r="AJ94" s="798"/>
      <c r="AK94" s="798"/>
      <c r="AL94" s="798"/>
      <c r="AM94" s="798"/>
      <c r="AN94" s="798"/>
      <c r="AO94" s="797" t="s">
        <v>728</v>
      </c>
      <c r="AP94" s="797"/>
      <c r="AQ94" s="797"/>
      <c r="AR94" s="798"/>
      <c r="AS94" s="798"/>
      <c r="AT94" s="798"/>
      <c r="AU94" s="798"/>
      <c r="AV94" s="798"/>
      <c r="AW94" s="798"/>
      <c r="AX94" s="798"/>
      <c r="AY94" s="798"/>
      <c r="AZ94" s="798"/>
      <c r="BA94" s="798"/>
      <c r="BB94" s="797" t="s">
        <v>728</v>
      </c>
      <c r="BC94" s="797"/>
      <c r="BD94" s="1677"/>
      <c r="BF94">
        <v>94</v>
      </c>
      <c r="BG94" s="477" t="str">
        <f t="shared" si="20"/>
        <v>□</v>
      </c>
      <c r="BH94" s="137">
        <f t="shared" si="21"/>
        <v>0</v>
      </c>
      <c r="BI94" s="137"/>
      <c r="BJ94" s="137">
        <f t="shared" si="12"/>
        <v>0</v>
      </c>
      <c r="BK94" s="137">
        <f t="shared" si="13"/>
        <v>0</v>
      </c>
      <c r="BL94" s="137">
        <f t="shared" si="14"/>
        <v>0</v>
      </c>
      <c r="BM94" s="137"/>
      <c r="BN94" s="137">
        <f t="shared" si="15"/>
        <v>0</v>
      </c>
      <c r="BO94" s="137">
        <f t="shared" si="16"/>
        <v>0</v>
      </c>
      <c r="BP94" s="137">
        <f t="shared" si="22"/>
        <v>0</v>
      </c>
      <c r="BQ94" s="137">
        <f t="shared" si="17"/>
        <v>0</v>
      </c>
      <c r="BR94" s="137">
        <f t="shared" si="18"/>
        <v>0</v>
      </c>
      <c r="BS94" s="137"/>
      <c r="BT94" s="137">
        <f t="shared" si="23"/>
        <v>0</v>
      </c>
    </row>
    <row r="95" spans="1:72" ht="36" customHeight="1" x14ac:dyDescent="0.3">
      <c r="A95" s="450" t="str">
        <f t="shared" si="19"/>
        <v>□</v>
      </c>
      <c r="B95" s="457">
        <v>15</v>
      </c>
      <c r="C95" s="1678" t="s">
        <v>645</v>
      </c>
      <c r="D95" s="1769"/>
      <c r="E95" s="1769"/>
      <c r="F95" s="1769"/>
      <c r="G95" s="1769"/>
      <c r="H95" s="1769"/>
      <c r="I95" s="1769"/>
      <c r="J95" s="1769"/>
      <c r="K95" s="1769"/>
      <c r="L95" s="1769"/>
      <c r="M95" s="1769"/>
      <c r="N95" s="1769"/>
      <c r="O95" s="1769"/>
      <c r="P95" s="1769"/>
      <c r="Q95" s="1769"/>
      <c r="R95" s="1769"/>
      <c r="S95" s="1769"/>
      <c r="T95" s="1769"/>
      <c r="U95" s="1680" t="s">
        <v>583</v>
      </c>
      <c r="V95" s="1680"/>
      <c r="W95" s="1374"/>
      <c r="X95" s="1770"/>
      <c r="Y95" s="1684"/>
      <c r="Z95" s="1685"/>
      <c r="AA95" s="1685"/>
      <c r="AB95" s="1686"/>
      <c r="AC95" s="1685"/>
      <c r="AD95" s="1687"/>
      <c r="AE95" s="1688"/>
      <c r="AF95" s="1374"/>
      <c r="AG95" s="1374"/>
      <c r="AH95" s="798"/>
      <c r="AI95" s="798"/>
      <c r="AJ95" s="798"/>
      <c r="AK95" s="798"/>
      <c r="AL95" s="798"/>
      <c r="AM95" s="798"/>
      <c r="AN95" s="798"/>
      <c r="AO95" s="797" t="s">
        <v>728</v>
      </c>
      <c r="AP95" s="797"/>
      <c r="AQ95" s="797"/>
      <c r="AR95" s="798"/>
      <c r="AS95" s="798"/>
      <c r="AT95" s="798"/>
      <c r="AU95" s="798"/>
      <c r="AV95" s="798"/>
      <c r="AW95" s="798"/>
      <c r="AX95" s="798"/>
      <c r="AY95" s="798"/>
      <c r="AZ95" s="798"/>
      <c r="BA95" s="798"/>
      <c r="BB95" s="797" t="s">
        <v>728</v>
      </c>
      <c r="BC95" s="797"/>
      <c r="BD95" s="1677"/>
      <c r="BF95">
        <v>95</v>
      </c>
      <c r="BG95" s="477" t="str">
        <f t="shared" si="20"/>
        <v>□</v>
      </c>
      <c r="BH95" s="137">
        <f t="shared" si="21"/>
        <v>0</v>
      </c>
      <c r="BI95" s="137"/>
      <c r="BJ95" s="137">
        <f t="shared" si="12"/>
        <v>0</v>
      </c>
      <c r="BK95" s="137">
        <f t="shared" si="13"/>
        <v>0</v>
      </c>
      <c r="BL95" s="137">
        <f t="shared" si="14"/>
        <v>0</v>
      </c>
      <c r="BM95" s="137"/>
      <c r="BN95" s="137">
        <f t="shared" si="15"/>
        <v>0</v>
      </c>
      <c r="BO95" s="137">
        <f t="shared" si="16"/>
        <v>0</v>
      </c>
      <c r="BP95" s="137">
        <f t="shared" si="22"/>
        <v>0</v>
      </c>
      <c r="BQ95" s="137">
        <f t="shared" si="17"/>
        <v>0</v>
      </c>
      <c r="BR95" s="137">
        <f t="shared" si="18"/>
        <v>0</v>
      </c>
      <c r="BS95" s="137"/>
      <c r="BT95" s="137">
        <f t="shared" si="23"/>
        <v>0</v>
      </c>
    </row>
    <row r="96" spans="1:72" ht="36" customHeight="1" x14ac:dyDescent="0.3">
      <c r="A96" s="450" t="str">
        <f t="shared" si="19"/>
        <v>□</v>
      </c>
      <c r="B96" s="457">
        <v>16</v>
      </c>
      <c r="C96" s="1678" t="s">
        <v>1024</v>
      </c>
      <c r="D96" s="1769"/>
      <c r="E96" s="1769"/>
      <c r="F96" s="1769"/>
      <c r="G96" s="1769"/>
      <c r="H96" s="1769"/>
      <c r="I96" s="1769"/>
      <c r="J96" s="1769"/>
      <c r="K96" s="1769"/>
      <c r="L96" s="1769"/>
      <c r="M96" s="1769"/>
      <c r="N96" s="1769"/>
      <c r="O96" s="1769"/>
      <c r="P96" s="1769"/>
      <c r="Q96" s="1769"/>
      <c r="R96" s="1769"/>
      <c r="S96" s="1769"/>
      <c r="T96" s="1769"/>
      <c r="U96" s="1680" t="s">
        <v>583</v>
      </c>
      <c r="V96" s="1680"/>
      <c r="W96" s="1374"/>
      <c r="X96" s="1770"/>
      <c r="Y96" s="1684"/>
      <c r="Z96" s="1685"/>
      <c r="AA96" s="1685"/>
      <c r="AB96" s="1686"/>
      <c r="AC96" s="1685"/>
      <c r="AD96" s="1687"/>
      <c r="AE96" s="1688"/>
      <c r="AF96" s="1374"/>
      <c r="AG96" s="1374"/>
      <c r="AH96" s="798"/>
      <c r="AI96" s="798"/>
      <c r="AJ96" s="798"/>
      <c r="AK96" s="798"/>
      <c r="AL96" s="798"/>
      <c r="AM96" s="798"/>
      <c r="AN96" s="798"/>
      <c r="AO96" s="797" t="s">
        <v>728</v>
      </c>
      <c r="AP96" s="797"/>
      <c r="AQ96" s="797"/>
      <c r="AR96" s="798"/>
      <c r="AS96" s="798"/>
      <c r="AT96" s="798"/>
      <c r="AU96" s="798"/>
      <c r="AV96" s="798"/>
      <c r="AW96" s="798"/>
      <c r="AX96" s="798"/>
      <c r="AY96" s="798"/>
      <c r="AZ96" s="798"/>
      <c r="BA96" s="798"/>
      <c r="BB96" s="797" t="s">
        <v>728</v>
      </c>
      <c r="BC96" s="797"/>
      <c r="BD96" s="1677"/>
      <c r="BF96">
        <v>96</v>
      </c>
      <c r="BG96" s="477" t="str">
        <f t="shared" si="20"/>
        <v>□</v>
      </c>
      <c r="BH96" s="137">
        <f t="shared" si="21"/>
        <v>0</v>
      </c>
      <c r="BI96" s="137"/>
      <c r="BJ96" s="137">
        <f t="shared" si="12"/>
        <v>0</v>
      </c>
      <c r="BK96" s="137">
        <f t="shared" si="13"/>
        <v>0</v>
      </c>
      <c r="BL96" s="137">
        <f t="shared" si="14"/>
        <v>0</v>
      </c>
      <c r="BM96" s="137"/>
      <c r="BN96" s="137">
        <f t="shared" si="15"/>
        <v>0</v>
      </c>
      <c r="BO96" s="137">
        <f t="shared" si="16"/>
        <v>0</v>
      </c>
      <c r="BP96" s="137">
        <f t="shared" si="22"/>
        <v>0</v>
      </c>
      <c r="BQ96" s="137">
        <f t="shared" si="17"/>
        <v>0</v>
      </c>
      <c r="BR96" s="137">
        <f t="shared" si="18"/>
        <v>0</v>
      </c>
      <c r="BS96" s="137"/>
      <c r="BT96" s="137">
        <f t="shared" si="23"/>
        <v>0</v>
      </c>
    </row>
    <row r="97" spans="1:72" ht="36" customHeight="1" x14ac:dyDescent="0.3">
      <c r="A97" s="450" t="str">
        <f t="shared" si="19"/>
        <v>□</v>
      </c>
      <c r="B97" s="457">
        <v>17</v>
      </c>
      <c r="C97" s="1678" t="s">
        <v>1109</v>
      </c>
      <c r="D97" s="1769"/>
      <c r="E97" s="1769"/>
      <c r="F97" s="1769"/>
      <c r="G97" s="1769"/>
      <c r="H97" s="1769"/>
      <c r="I97" s="1769"/>
      <c r="J97" s="1769"/>
      <c r="K97" s="1769"/>
      <c r="L97" s="1769"/>
      <c r="M97" s="1769"/>
      <c r="N97" s="1769"/>
      <c r="O97" s="1769"/>
      <c r="P97" s="1769"/>
      <c r="Q97" s="1769"/>
      <c r="R97" s="1769"/>
      <c r="S97" s="1769"/>
      <c r="T97" s="1769"/>
      <c r="U97" s="1680" t="s">
        <v>583</v>
      </c>
      <c r="V97" s="1680"/>
      <c r="W97" s="1374"/>
      <c r="X97" s="1770"/>
      <c r="Y97" s="1684"/>
      <c r="Z97" s="1685"/>
      <c r="AA97" s="1685"/>
      <c r="AB97" s="1686"/>
      <c r="AC97" s="1685"/>
      <c r="AD97" s="1687"/>
      <c r="AE97" s="1688"/>
      <c r="AF97" s="1374"/>
      <c r="AG97" s="1374"/>
      <c r="AH97" s="798"/>
      <c r="AI97" s="798"/>
      <c r="AJ97" s="798"/>
      <c r="AK97" s="798"/>
      <c r="AL97" s="798"/>
      <c r="AM97" s="798"/>
      <c r="AN97" s="798"/>
      <c r="AO97" s="797" t="s">
        <v>728</v>
      </c>
      <c r="AP97" s="797"/>
      <c r="AQ97" s="797"/>
      <c r="AR97" s="798"/>
      <c r="AS97" s="798"/>
      <c r="AT97" s="798"/>
      <c r="AU97" s="798"/>
      <c r="AV97" s="798"/>
      <c r="AW97" s="798"/>
      <c r="AX97" s="798"/>
      <c r="AY97" s="798"/>
      <c r="AZ97" s="798"/>
      <c r="BA97" s="798"/>
      <c r="BB97" s="797" t="s">
        <v>728</v>
      </c>
      <c r="BC97" s="797"/>
      <c r="BD97" s="1677"/>
      <c r="BF97">
        <v>97</v>
      </c>
      <c r="BG97" s="477" t="str">
        <f t="shared" si="20"/>
        <v>□</v>
      </c>
      <c r="BH97" s="137">
        <f t="shared" si="21"/>
        <v>0</v>
      </c>
      <c r="BI97" s="137"/>
      <c r="BJ97" s="137">
        <f t="shared" si="12"/>
        <v>0</v>
      </c>
      <c r="BK97" s="137">
        <f t="shared" si="13"/>
        <v>0</v>
      </c>
      <c r="BL97" s="137">
        <f t="shared" si="14"/>
        <v>0</v>
      </c>
      <c r="BM97" s="137"/>
      <c r="BN97" s="137">
        <f t="shared" si="15"/>
        <v>0</v>
      </c>
      <c r="BO97" s="137">
        <f t="shared" si="16"/>
        <v>0</v>
      </c>
      <c r="BP97" s="137">
        <f t="shared" si="22"/>
        <v>0</v>
      </c>
      <c r="BQ97" s="137">
        <f t="shared" si="17"/>
        <v>0</v>
      </c>
      <c r="BR97" s="137">
        <f t="shared" si="18"/>
        <v>0</v>
      </c>
      <c r="BS97" s="137"/>
      <c r="BT97" s="137">
        <f t="shared" si="23"/>
        <v>0</v>
      </c>
    </row>
    <row r="98" spans="1:72" ht="36" customHeight="1" x14ac:dyDescent="0.3">
      <c r="A98" s="450" t="str">
        <f t="shared" si="19"/>
        <v>□</v>
      </c>
      <c r="B98" s="457">
        <v>18</v>
      </c>
      <c r="C98" s="1678" t="s">
        <v>1025</v>
      </c>
      <c r="D98" s="1769"/>
      <c r="E98" s="1769"/>
      <c r="F98" s="1769"/>
      <c r="G98" s="1769"/>
      <c r="H98" s="1769"/>
      <c r="I98" s="1769"/>
      <c r="J98" s="1769"/>
      <c r="K98" s="1769"/>
      <c r="L98" s="1769"/>
      <c r="M98" s="1769"/>
      <c r="N98" s="1769"/>
      <c r="O98" s="1769"/>
      <c r="P98" s="1769"/>
      <c r="Q98" s="1769"/>
      <c r="R98" s="1769"/>
      <c r="S98" s="1769"/>
      <c r="T98" s="1769"/>
      <c r="U98" s="1680" t="s">
        <v>583</v>
      </c>
      <c r="V98" s="1680"/>
      <c r="W98" s="1374"/>
      <c r="X98" s="1770"/>
      <c r="Y98" s="1684"/>
      <c r="Z98" s="1685"/>
      <c r="AA98" s="1685"/>
      <c r="AB98" s="1686"/>
      <c r="AC98" s="1685"/>
      <c r="AD98" s="1687"/>
      <c r="AE98" s="1688"/>
      <c r="AF98" s="1374"/>
      <c r="AG98" s="1374"/>
      <c r="AH98" s="798"/>
      <c r="AI98" s="798"/>
      <c r="AJ98" s="798"/>
      <c r="AK98" s="798"/>
      <c r="AL98" s="798"/>
      <c r="AM98" s="798"/>
      <c r="AN98" s="798"/>
      <c r="AO98" s="797" t="s">
        <v>728</v>
      </c>
      <c r="AP98" s="797"/>
      <c r="AQ98" s="797"/>
      <c r="AR98" s="798"/>
      <c r="AS98" s="798"/>
      <c r="AT98" s="798"/>
      <c r="AU98" s="798"/>
      <c r="AV98" s="798"/>
      <c r="AW98" s="798"/>
      <c r="AX98" s="798"/>
      <c r="AY98" s="798"/>
      <c r="AZ98" s="798"/>
      <c r="BA98" s="798"/>
      <c r="BB98" s="797" t="s">
        <v>728</v>
      </c>
      <c r="BC98" s="797"/>
      <c r="BD98" s="1677"/>
      <c r="BF98">
        <v>98</v>
      </c>
      <c r="BG98" s="477" t="str">
        <f t="shared" si="20"/>
        <v>□</v>
      </c>
      <c r="BH98" s="137">
        <f t="shared" si="21"/>
        <v>0</v>
      </c>
      <c r="BI98" s="137"/>
      <c r="BJ98" s="137">
        <f t="shared" si="12"/>
        <v>0</v>
      </c>
      <c r="BK98" s="137">
        <f t="shared" si="13"/>
        <v>0</v>
      </c>
      <c r="BL98" s="137">
        <f t="shared" si="14"/>
        <v>0</v>
      </c>
      <c r="BM98" s="137"/>
      <c r="BN98" s="137">
        <f t="shared" si="15"/>
        <v>0</v>
      </c>
      <c r="BO98" s="137">
        <f t="shared" si="16"/>
        <v>0</v>
      </c>
      <c r="BP98" s="137">
        <f t="shared" si="22"/>
        <v>0</v>
      </c>
      <c r="BQ98" s="137">
        <f t="shared" si="17"/>
        <v>0</v>
      </c>
      <c r="BR98" s="137">
        <f t="shared" si="18"/>
        <v>0</v>
      </c>
      <c r="BS98" s="137"/>
      <c r="BT98" s="137">
        <f t="shared" si="23"/>
        <v>0</v>
      </c>
    </row>
    <row r="99" spans="1:72" ht="36" customHeight="1" x14ac:dyDescent="0.3">
      <c r="A99" s="450" t="str">
        <f t="shared" si="19"/>
        <v>□</v>
      </c>
      <c r="B99" s="457">
        <v>19</v>
      </c>
      <c r="C99" s="1678" t="s">
        <v>1026</v>
      </c>
      <c r="D99" s="1769"/>
      <c r="E99" s="1769"/>
      <c r="F99" s="1769"/>
      <c r="G99" s="1769"/>
      <c r="H99" s="1769"/>
      <c r="I99" s="1769"/>
      <c r="J99" s="1769"/>
      <c r="K99" s="1769"/>
      <c r="L99" s="1769"/>
      <c r="M99" s="1769"/>
      <c r="N99" s="1769"/>
      <c r="O99" s="1769"/>
      <c r="P99" s="1769"/>
      <c r="Q99" s="1769"/>
      <c r="R99" s="1769"/>
      <c r="S99" s="1769"/>
      <c r="T99" s="1769"/>
      <c r="U99" s="1680" t="s">
        <v>583</v>
      </c>
      <c r="V99" s="1680"/>
      <c r="W99" s="1374"/>
      <c r="X99" s="1770"/>
      <c r="Y99" s="1684"/>
      <c r="Z99" s="1685"/>
      <c r="AA99" s="1685"/>
      <c r="AB99" s="1686"/>
      <c r="AC99" s="1685"/>
      <c r="AD99" s="1687"/>
      <c r="AE99" s="1688"/>
      <c r="AF99" s="1374"/>
      <c r="AG99" s="1374"/>
      <c r="AH99" s="798"/>
      <c r="AI99" s="798"/>
      <c r="AJ99" s="798"/>
      <c r="AK99" s="798"/>
      <c r="AL99" s="798"/>
      <c r="AM99" s="798"/>
      <c r="AN99" s="798"/>
      <c r="AO99" s="797" t="s">
        <v>728</v>
      </c>
      <c r="AP99" s="797"/>
      <c r="AQ99" s="797"/>
      <c r="AR99" s="798"/>
      <c r="AS99" s="798"/>
      <c r="AT99" s="798"/>
      <c r="AU99" s="798"/>
      <c r="AV99" s="798"/>
      <c r="AW99" s="798"/>
      <c r="AX99" s="798"/>
      <c r="AY99" s="798"/>
      <c r="AZ99" s="798"/>
      <c r="BA99" s="798"/>
      <c r="BB99" s="797" t="s">
        <v>728</v>
      </c>
      <c r="BC99" s="797"/>
      <c r="BD99" s="1677"/>
      <c r="BF99">
        <v>99</v>
      </c>
      <c r="BG99" s="477" t="str">
        <f t="shared" si="20"/>
        <v>□</v>
      </c>
      <c r="BH99" s="137">
        <f t="shared" si="21"/>
        <v>0</v>
      </c>
      <c r="BI99" s="137"/>
      <c r="BJ99" s="137">
        <f t="shared" si="12"/>
        <v>0</v>
      </c>
      <c r="BK99" s="137">
        <f t="shared" si="13"/>
        <v>0</v>
      </c>
      <c r="BL99" s="137">
        <f t="shared" si="14"/>
        <v>0</v>
      </c>
      <c r="BM99" s="137"/>
      <c r="BN99" s="137">
        <f t="shared" si="15"/>
        <v>0</v>
      </c>
      <c r="BO99" s="137">
        <f t="shared" si="16"/>
        <v>0</v>
      </c>
      <c r="BP99" s="137">
        <f t="shared" si="22"/>
        <v>0</v>
      </c>
      <c r="BQ99" s="137">
        <f t="shared" si="17"/>
        <v>0</v>
      </c>
      <c r="BR99" s="137">
        <f t="shared" si="18"/>
        <v>0</v>
      </c>
      <c r="BS99" s="137"/>
      <c r="BT99" s="137">
        <f t="shared" si="23"/>
        <v>0</v>
      </c>
    </row>
    <row r="100" spans="1:72" ht="36" customHeight="1" x14ac:dyDescent="0.3">
      <c r="A100" s="450" t="str">
        <f t="shared" si="19"/>
        <v>□</v>
      </c>
      <c r="B100" s="457">
        <v>20</v>
      </c>
      <c r="C100" s="1678" t="s">
        <v>644</v>
      </c>
      <c r="D100" s="1769"/>
      <c r="E100" s="1769"/>
      <c r="F100" s="1769"/>
      <c r="G100" s="1769"/>
      <c r="H100" s="1769"/>
      <c r="I100" s="1769"/>
      <c r="J100" s="1769"/>
      <c r="K100" s="1769"/>
      <c r="L100" s="1769"/>
      <c r="M100" s="1769"/>
      <c r="N100" s="1769"/>
      <c r="O100" s="1769"/>
      <c r="P100" s="1769"/>
      <c r="Q100" s="1769"/>
      <c r="R100" s="1769"/>
      <c r="S100" s="1769"/>
      <c r="T100" s="1769"/>
      <c r="U100" s="1680" t="s">
        <v>583</v>
      </c>
      <c r="V100" s="1680"/>
      <c r="W100" s="1374"/>
      <c r="X100" s="1770"/>
      <c r="Y100" s="1684"/>
      <c r="Z100" s="1685"/>
      <c r="AA100" s="1685"/>
      <c r="AB100" s="1686"/>
      <c r="AC100" s="1685"/>
      <c r="AD100" s="1687"/>
      <c r="AE100" s="1688"/>
      <c r="AF100" s="1374"/>
      <c r="AG100" s="1374"/>
      <c r="AH100" s="798"/>
      <c r="AI100" s="798"/>
      <c r="AJ100" s="798"/>
      <c r="AK100" s="798"/>
      <c r="AL100" s="798"/>
      <c r="AM100" s="798"/>
      <c r="AN100" s="798"/>
      <c r="AO100" s="797" t="s">
        <v>728</v>
      </c>
      <c r="AP100" s="797"/>
      <c r="AQ100" s="797"/>
      <c r="AR100" s="798"/>
      <c r="AS100" s="798"/>
      <c r="AT100" s="798"/>
      <c r="AU100" s="798"/>
      <c r="AV100" s="798"/>
      <c r="AW100" s="798"/>
      <c r="AX100" s="798"/>
      <c r="AY100" s="798"/>
      <c r="AZ100" s="798"/>
      <c r="BA100" s="798"/>
      <c r="BB100" s="797" t="s">
        <v>728</v>
      </c>
      <c r="BC100" s="797"/>
      <c r="BD100" s="1677"/>
      <c r="BF100">
        <v>100</v>
      </c>
      <c r="BG100" s="477" t="str">
        <f t="shared" si="20"/>
        <v>□</v>
      </c>
      <c r="BH100" s="137">
        <f t="shared" si="21"/>
        <v>0</v>
      </c>
      <c r="BI100" s="137"/>
      <c r="BJ100" s="137">
        <f t="shared" si="12"/>
        <v>0</v>
      </c>
      <c r="BK100" s="137">
        <f t="shared" si="13"/>
        <v>0</v>
      </c>
      <c r="BL100" s="137">
        <f t="shared" si="14"/>
        <v>0</v>
      </c>
      <c r="BM100" s="137"/>
      <c r="BN100" s="137">
        <f t="shared" si="15"/>
        <v>0</v>
      </c>
      <c r="BO100" s="137">
        <f t="shared" si="16"/>
        <v>0</v>
      </c>
      <c r="BP100" s="137">
        <f t="shared" si="22"/>
        <v>0</v>
      </c>
      <c r="BQ100" s="137">
        <f t="shared" si="17"/>
        <v>0</v>
      </c>
      <c r="BR100" s="137">
        <f t="shared" si="18"/>
        <v>0</v>
      </c>
      <c r="BS100" s="137"/>
      <c r="BT100" s="137">
        <f t="shared" si="23"/>
        <v>0</v>
      </c>
    </row>
    <row r="101" spans="1:72" ht="374.25" customHeight="1" x14ac:dyDescent="0.3">
      <c r="A101" s="450" t="str">
        <f t="shared" si="19"/>
        <v>□</v>
      </c>
      <c r="B101" s="459">
        <v>21</v>
      </c>
      <c r="C101" s="1771" t="s">
        <v>1464</v>
      </c>
      <c r="D101" s="1772"/>
      <c r="E101" s="1772"/>
      <c r="F101" s="1772"/>
      <c r="G101" s="1772"/>
      <c r="H101" s="1772"/>
      <c r="I101" s="1772"/>
      <c r="J101" s="1772"/>
      <c r="K101" s="1772"/>
      <c r="L101" s="1772"/>
      <c r="M101" s="1772"/>
      <c r="N101" s="1772"/>
      <c r="O101" s="1772"/>
      <c r="P101" s="1772"/>
      <c r="Q101" s="1772"/>
      <c r="R101" s="1772"/>
      <c r="S101" s="1772"/>
      <c r="T101" s="1772"/>
      <c r="U101" s="1707" t="s">
        <v>583</v>
      </c>
      <c r="V101" s="1707"/>
      <c r="W101" s="1716"/>
      <c r="X101" s="1773"/>
      <c r="Y101" s="1711"/>
      <c r="Z101" s="1712"/>
      <c r="AA101" s="1712"/>
      <c r="AB101" s="1713"/>
      <c r="AC101" s="1712"/>
      <c r="AD101" s="1714"/>
      <c r="AE101" s="1715"/>
      <c r="AF101" s="1716"/>
      <c r="AG101" s="1716"/>
      <c r="AH101" s="807"/>
      <c r="AI101" s="807"/>
      <c r="AJ101" s="807"/>
      <c r="AK101" s="807"/>
      <c r="AL101" s="807"/>
      <c r="AM101" s="807"/>
      <c r="AN101" s="807"/>
      <c r="AO101" s="1698" t="s">
        <v>728</v>
      </c>
      <c r="AP101" s="1698"/>
      <c r="AQ101" s="1698"/>
      <c r="AR101" s="807"/>
      <c r="AS101" s="807"/>
      <c r="AT101" s="807"/>
      <c r="AU101" s="807"/>
      <c r="AV101" s="807"/>
      <c r="AW101" s="807"/>
      <c r="AX101" s="807"/>
      <c r="AY101" s="807"/>
      <c r="AZ101" s="807"/>
      <c r="BA101" s="807"/>
      <c r="BB101" s="1698" t="s">
        <v>728</v>
      </c>
      <c r="BC101" s="1698"/>
      <c r="BD101" s="1699"/>
      <c r="BG101" s="477" t="str">
        <f t="shared" si="20"/>
        <v>□</v>
      </c>
      <c r="BH101" s="137">
        <f t="shared" si="21"/>
        <v>0</v>
      </c>
      <c r="BI101" s="137"/>
      <c r="BJ101" s="137">
        <f t="shared" si="12"/>
        <v>0</v>
      </c>
      <c r="BK101" s="137">
        <f t="shared" si="13"/>
        <v>0</v>
      </c>
      <c r="BL101" s="137">
        <f t="shared" si="14"/>
        <v>0</v>
      </c>
      <c r="BM101" s="137"/>
      <c r="BN101" s="137">
        <f t="shared" si="15"/>
        <v>0</v>
      </c>
      <c r="BO101" s="137">
        <f t="shared" si="16"/>
        <v>0</v>
      </c>
      <c r="BP101" s="137">
        <f t="shared" si="22"/>
        <v>0</v>
      </c>
      <c r="BQ101" s="137">
        <f t="shared" si="17"/>
        <v>0</v>
      </c>
      <c r="BR101" s="137">
        <f t="shared" si="18"/>
        <v>0</v>
      </c>
      <c r="BS101" s="137"/>
      <c r="BT101" s="137">
        <f t="shared" si="23"/>
        <v>0</v>
      </c>
    </row>
    <row r="102" spans="1:72" ht="17.25" customHeight="1" x14ac:dyDescent="0.3">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G102" s="477"/>
      <c r="BH102" s="477"/>
      <c r="BI102" s="137"/>
      <c r="BJ102" s="137"/>
      <c r="BK102" s="137"/>
      <c r="BL102" s="137"/>
      <c r="BM102" s="137"/>
      <c r="BN102" s="137"/>
      <c r="BO102" s="137" t="str">
        <f>IF(AR102="","",IF(AR102="使用する",1,0))</f>
        <v/>
      </c>
      <c r="BP102" s="137"/>
      <c r="BQ102" s="137"/>
      <c r="BR102" s="137"/>
      <c r="BS102" s="137"/>
      <c r="BT102" s="137"/>
    </row>
    <row r="103" spans="1:72" ht="36" customHeight="1" x14ac:dyDescent="0.3">
      <c r="A103" s="451"/>
      <c r="B103" s="1700" t="s">
        <v>948</v>
      </c>
      <c r="C103" s="1700"/>
      <c r="D103" s="1700"/>
      <c r="E103" s="1700"/>
      <c r="F103" s="1700"/>
      <c r="G103" s="1700"/>
      <c r="H103" s="1700"/>
      <c r="I103" s="1700"/>
      <c r="J103" s="1700"/>
      <c r="K103" s="1700"/>
      <c r="L103" s="1700"/>
      <c r="M103" s="1700"/>
      <c r="N103" s="1700"/>
      <c r="O103" s="1700"/>
      <c r="P103" s="1700"/>
      <c r="Q103" s="1700"/>
      <c r="R103" s="1700"/>
      <c r="S103" s="1700"/>
      <c r="T103" s="1700"/>
      <c r="U103" s="1700"/>
      <c r="V103" s="1700"/>
      <c r="W103" s="1700"/>
      <c r="X103" s="1700"/>
      <c r="Y103" s="1700"/>
      <c r="Z103" s="1700"/>
      <c r="AA103" s="1700"/>
      <c r="AB103" s="1700"/>
      <c r="AC103" s="1700"/>
      <c r="AD103" s="1700"/>
      <c r="AE103" s="1700"/>
      <c r="AF103" s="1700"/>
      <c r="AG103" s="1700"/>
      <c r="AH103" s="1700"/>
      <c r="AI103" s="1700"/>
      <c r="AJ103" s="1700"/>
      <c r="AK103" s="1700"/>
      <c r="AL103" s="1700"/>
      <c r="AM103" s="1700"/>
      <c r="AN103" s="1700"/>
      <c r="AO103" s="1700"/>
      <c r="AP103" s="1700"/>
      <c r="AQ103" s="1700"/>
      <c r="AR103" s="1700"/>
      <c r="AS103" s="1700"/>
      <c r="AT103" s="1700"/>
      <c r="AU103" s="1700"/>
      <c r="AV103" s="1700"/>
      <c r="AW103" s="1700"/>
      <c r="AX103" s="1700"/>
      <c r="AY103" s="1700"/>
      <c r="AZ103" s="1700"/>
      <c r="BA103" s="1700"/>
      <c r="BB103" s="1700"/>
      <c r="BC103" s="1700"/>
      <c r="BD103" s="1700"/>
      <c r="BF103">
        <f>SUM(BJ30:BJ102)</f>
        <v>0</v>
      </c>
      <c r="BG103" s="477"/>
      <c r="BH103" s="137">
        <f>SUM(BL30:BL102)</f>
        <v>0</v>
      </c>
      <c r="BI103" s="137">
        <f>SUM(BN30:BN102)</f>
        <v>0</v>
      </c>
      <c r="BJ103" s="137">
        <f>SUM(BJ30:BJ102)</f>
        <v>0</v>
      </c>
      <c r="BK103" s="137">
        <f>SUM(BK30:BK102)</f>
        <v>0</v>
      </c>
      <c r="BL103" s="137">
        <f>SUM(BJ103:BK103)</f>
        <v>0</v>
      </c>
      <c r="BM103" s="137"/>
      <c r="BN103" s="137">
        <f>SUM(BN30:BN102)</f>
        <v>0</v>
      </c>
      <c r="BO103" s="137">
        <f>SUM(BO30:BO102)</f>
        <v>0</v>
      </c>
      <c r="BP103" s="137">
        <f>SUM(BP30:BP102)</f>
        <v>0</v>
      </c>
      <c r="BQ103" s="137">
        <f>SUM(BQ30:BQ102)</f>
        <v>0</v>
      </c>
      <c r="BR103" s="137">
        <f>SUM(BN103:BQ103)</f>
        <v>0</v>
      </c>
      <c r="BS103" s="137"/>
      <c r="BT103" s="137"/>
    </row>
    <row r="104" spans="1:72" ht="12" customHeight="1" x14ac:dyDescent="0.3">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row>
    <row r="106" spans="1:72" ht="16" customHeight="1" x14ac:dyDescent="0.3"/>
  </sheetData>
  <mergeCells count="882">
    <mergeCell ref="BP82:BP83"/>
    <mergeCell ref="BQ82:BQ83"/>
    <mergeCell ref="BR82:BR83"/>
    <mergeCell ref="BS82:BS83"/>
    <mergeCell ref="BT82:BT83"/>
    <mergeCell ref="A16:C25"/>
    <mergeCell ref="BG82:BG83"/>
    <mergeCell ref="BH82:BH83"/>
    <mergeCell ref="BI82:BI83"/>
    <mergeCell ref="BJ82:BJ83"/>
    <mergeCell ref="BK82:BK83"/>
    <mergeCell ref="BL82:BL83"/>
    <mergeCell ref="BM82:BM83"/>
    <mergeCell ref="BN82:BN83"/>
    <mergeCell ref="BO82:BO83"/>
    <mergeCell ref="AU81:BA81"/>
    <mergeCell ref="BB81:BD81"/>
    <mergeCell ref="C81:T81"/>
    <mergeCell ref="U81:V81"/>
    <mergeCell ref="W81:X81"/>
    <mergeCell ref="Y81:AA81"/>
    <mergeCell ref="AB81:AD81"/>
    <mergeCell ref="AE81:AG81"/>
    <mergeCell ref="AH81:AN81"/>
    <mergeCell ref="AU101:BA101"/>
    <mergeCell ref="BB101:BD101"/>
    <mergeCell ref="B103:BD103"/>
    <mergeCell ref="A10:C15"/>
    <mergeCell ref="D11:D15"/>
    <mergeCell ref="D17:D18"/>
    <mergeCell ref="E17:E18"/>
    <mergeCell ref="F17:K18"/>
    <mergeCell ref="D19:D20"/>
    <mergeCell ref="E19:E20"/>
    <mergeCell ref="F19:L20"/>
    <mergeCell ref="D21:D25"/>
    <mergeCell ref="AF23:AF24"/>
    <mergeCell ref="AG23:BD24"/>
    <mergeCell ref="A26:X27"/>
    <mergeCell ref="A28:P29"/>
    <mergeCell ref="Y28:AA29"/>
    <mergeCell ref="AB28:AD29"/>
    <mergeCell ref="A76:X77"/>
    <mergeCell ref="A78:T79"/>
    <mergeCell ref="Y78:AA79"/>
    <mergeCell ref="AB78:AD79"/>
    <mergeCell ref="A82:A83"/>
    <mergeCell ref="B82:B83"/>
    <mergeCell ref="C101:T101"/>
    <mergeCell ref="U101:V101"/>
    <mergeCell ref="W101:X101"/>
    <mergeCell ref="Y101:AA101"/>
    <mergeCell ref="AB101:AD101"/>
    <mergeCell ref="AE101:AG101"/>
    <mergeCell ref="AH101:AN101"/>
    <mergeCell ref="AO101:AQ101"/>
    <mergeCell ref="AR101:AT101"/>
    <mergeCell ref="AU99:BA99"/>
    <mergeCell ref="BB99:BD99"/>
    <mergeCell ref="C100:T100"/>
    <mergeCell ref="U100:V100"/>
    <mergeCell ref="W100:X100"/>
    <mergeCell ref="Y100:AA100"/>
    <mergeCell ref="AB100:AD100"/>
    <mergeCell ref="AE100:AG100"/>
    <mergeCell ref="AH100:AN100"/>
    <mergeCell ref="AO100:AQ100"/>
    <mergeCell ref="AR100:AT100"/>
    <mergeCell ref="AU100:BA100"/>
    <mergeCell ref="BB100:BD100"/>
    <mergeCell ref="C99:T99"/>
    <mergeCell ref="U99:V99"/>
    <mergeCell ref="W99:X99"/>
    <mergeCell ref="Y99:AA99"/>
    <mergeCell ref="AB99:AD99"/>
    <mergeCell ref="AE99:AG99"/>
    <mergeCell ref="AH99:AN99"/>
    <mergeCell ref="AO99:AQ99"/>
    <mergeCell ref="AR99:AT99"/>
    <mergeCell ref="AU97:BA97"/>
    <mergeCell ref="BB97:BD97"/>
    <mergeCell ref="C98:T98"/>
    <mergeCell ref="U98:V98"/>
    <mergeCell ref="W98:X98"/>
    <mergeCell ref="Y98:AA98"/>
    <mergeCell ref="AB98:AD98"/>
    <mergeCell ref="AE98:AG98"/>
    <mergeCell ref="AH98:AN98"/>
    <mergeCell ref="AO98:AQ98"/>
    <mergeCell ref="AR98:AT98"/>
    <mergeCell ref="AU98:BA98"/>
    <mergeCell ref="BB98:BD98"/>
    <mergeCell ref="C97:T97"/>
    <mergeCell ref="U97:V97"/>
    <mergeCell ref="W97:X97"/>
    <mergeCell ref="Y97:AA97"/>
    <mergeCell ref="AB97:AD97"/>
    <mergeCell ref="AE97:AG97"/>
    <mergeCell ref="AH97:AN97"/>
    <mergeCell ref="AO97:AQ97"/>
    <mergeCell ref="AR97:AT97"/>
    <mergeCell ref="AU95:BA95"/>
    <mergeCell ref="BB95:BD95"/>
    <mergeCell ref="C96:T96"/>
    <mergeCell ref="U96:V96"/>
    <mergeCell ref="W96:X96"/>
    <mergeCell ref="Y96:AA96"/>
    <mergeCell ref="AB96:AD96"/>
    <mergeCell ref="AE96:AG96"/>
    <mergeCell ref="AH96:AN96"/>
    <mergeCell ref="AO96:AQ96"/>
    <mergeCell ref="AR96:AT96"/>
    <mergeCell ref="AU96:BA96"/>
    <mergeCell ref="BB96:BD96"/>
    <mergeCell ref="C95:T95"/>
    <mergeCell ref="U95:V95"/>
    <mergeCell ref="W95:X95"/>
    <mergeCell ref="Y95:AA95"/>
    <mergeCell ref="AB95:AD95"/>
    <mergeCell ref="AE95:AG95"/>
    <mergeCell ref="AH95:AN95"/>
    <mergeCell ref="AO95:AQ95"/>
    <mergeCell ref="AR95:AT95"/>
    <mergeCell ref="AU93:BA93"/>
    <mergeCell ref="BB93:BD93"/>
    <mergeCell ref="C94:T94"/>
    <mergeCell ref="U94:V94"/>
    <mergeCell ref="W94:X94"/>
    <mergeCell ref="Y94:AA94"/>
    <mergeCell ref="AB94:AD94"/>
    <mergeCell ref="AE94:AG94"/>
    <mergeCell ref="AH94:AN94"/>
    <mergeCell ref="AO94:AQ94"/>
    <mergeCell ref="AR94:AT94"/>
    <mergeCell ref="AU94:BA94"/>
    <mergeCell ref="BB94:BD94"/>
    <mergeCell ref="C93:T93"/>
    <mergeCell ref="U93:V93"/>
    <mergeCell ref="W93:X93"/>
    <mergeCell ref="Y93:AA93"/>
    <mergeCell ref="AB93:AD93"/>
    <mergeCell ref="AE93:AG93"/>
    <mergeCell ref="AH93:AN93"/>
    <mergeCell ref="AO93:AQ93"/>
    <mergeCell ref="AR93:AT93"/>
    <mergeCell ref="AU91:BA91"/>
    <mergeCell ref="BB91:BD91"/>
    <mergeCell ref="C92:T92"/>
    <mergeCell ref="U92:V92"/>
    <mergeCell ref="W92:X92"/>
    <mergeCell ref="Y92:AA92"/>
    <mergeCell ref="AB92:AD92"/>
    <mergeCell ref="AE92:AG92"/>
    <mergeCell ref="AH92:AN92"/>
    <mergeCell ref="AO92:AQ92"/>
    <mergeCell ref="AR92:AT92"/>
    <mergeCell ref="AU92:BA92"/>
    <mergeCell ref="BB92:BD92"/>
    <mergeCell ref="C91:T91"/>
    <mergeCell ref="U91:V91"/>
    <mergeCell ref="W91:X91"/>
    <mergeCell ref="Y91:AA91"/>
    <mergeCell ref="AB91:AD91"/>
    <mergeCell ref="AE91:AG91"/>
    <mergeCell ref="AH91:AN91"/>
    <mergeCell ref="AO91:AQ91"/>
    <mergeCell ref="AR91:AT91"/>
    <mergeCell ref="AU89:BA89"/>
    <mergeCell ref="BB89:BD89"/>
    <mergeCell ref="C90:T90"/>
    <mergeCell ref="U90:V90"/>
    <mergeCell ref="W90:X90"/>
    <mergeCell ref="Y90:AA90"/>
    <mergeCell ref="AB90:AD90"/>
    <mergeCell ref="AE90:AG90"/>
    <mergeCell ref="AH90:AN90"/>
    <mergeCell ref="AO90:AQ90"/>
    <mergeCell ref="AR90:AT90"/>
    <mergeCell ref="AU90:BA90"/>
    <mergeCell ref="BB90:BD90"/>
    <mergeCell ref="C89:T89"/>
    <mergeCell ref="U89:V89"/>
    <mergeCell ref="W89:X89"/>
    <mergeCell ref="Y89:AA89"/>
    <mergeCell ref="AB89:AD89"/>
    <mergeCell ref="AE89:AG89"/>
    <mergeCell ref="AH89:AN89"/>
    <mergeCell ref="AO89:AQ89"/>
    <mergeCell ref="AR89:AT89"/>
    <mergeCell ref="AU87:BA87"/>
    <mergeCell ref="BB87:BD87"/>
    <mergeCell ref="C88:T88"/>
    <mergeCell ref="U88:V88"/>
    <mergeCell ref="W88:X88"/>
    <mergeCell ref="Y88:AA88"/>
    <mergeCell ref="AB88:AD88"/>
    <mergeCell ref="AE88:AG88"/>
    <mergeCell ref="AH88:AN88"/>
    <mergeCell ref="AO88:AQ88"/>
    <mergeCell ref="AR88:AT88"/>
    <mergeCell ref="AU88:BA88"/>
    <mergeCell ref="BB88:BD88"/>
    <mergeCell ref="C87:T87"/>
    <mergeCell ref="U87:V87"/>
    <mergeCell ref="W87:X87"/>
    <mergeCell ref="Y87:AA87"/>
    <mergeCell ref="AB87:AD87"/>
    <mergeCell ref="AE87:AG87"/>
    <mergeCell ref="AH87:AN87"/>
    <mergeCell ref="AO87:AQ87"/>
    <mergeCell ref="AR87:AT87"/>
    <mergeCell ref="AU85:BA85"/>
    <mergeCell ref="BB85:BD85"/>
    <mergeCell ref="C86:T86"/>
    <mergeCell ref="U86:V86"/>
    <mergeCell ref="W86:X86"/>
    <mergeCell ref="Y86:AA86"/>
    <mergeCell ref="AB86:AD86"/>
    <mergeCell ref="AE86:AG86"/>
    <mergeCell ref="AH86:AN86"/>
    <mergeCell ref="AO86:AQ86"/>
    <mergeCell ref="AR86:AT86"/>
    <mergeCell ref="AU86:BA86"/>
    <mergeCell ref="BB86:BD86"/>
    <mergeCell ref="C85:T85"/>
    <mergeCell ref="U85:V85"/>
    <mergeCell ref="W85:X85"/>
    <mergeCell ref="Y85:AA85"/>
    <mergeCell ref="AB85:AD85"/>
    <mergeCell ref="AE85:AG85"/>
    <mergeCell ref="AH85:AN85"/>
    <mergeCell ref="AO85:AQ85"/>
    <mergeCell ref="AR85:AT85"/>
    <mergeCell ref="AU84:BA84"/>
    <mergeCell ref="BB84:BD84"/>
    <mergeCell ref="C82:T83"/>
    <mergeCell ref="U82:V83"/>
    <mergeCell ref="W82:X83"/>
    <mergeCell ref="Y82:AA83"/>
    <mergeCell ref="AB82:AD83"/>
    <mergeCell ref="AE82:AG83"/>
    <mergeCell ref="AH82:AN83"/>
    <mergeCell ref="AO82:AQ83"/>
    <mergeCell ref="AR82:AT83"/>
    <mergeCell ref="AU82:BA83"/>
    <mergeCell ref="BB82:BD83"/>
    <mergeCell ref="C84:T84"/>
    <mergeCell ref="U84:V84"/>
    <mergeCell ref="W84:X84"/>
    <mergeCell ref="Y84:AA84"/>
    <mergeCell ref="AB84:AD84"/>
    <mergeCell ref="AE84:AG84"/>
    <mergeCell ref="AH84:AN84"/>
    <mergeCell ref="AO84:AQ84"/>
    <mergeCell ref="AR84:AT84"/>
    <mergeCell ref="AO81:AQ81"/>
    <mergeCell ref="AR81:AT81"/>
    <mergeCell ref="U79:V79"/>
    <mergeCell ref="W79:X79"/>
    <mergeCell ref="AE79:AG79"/>
    <mergeCell ref="AH79:AN79"/>
    <mergeCell ref="AO79:AQ79"/>
    <mergeCell ref="AR79:AT79"/>
    <mergeCell ref="AU79:BA79"/>
    <mergeCell ref="BB79:BD79"/>
    <mergeCell ref="C80:T80"/>
    <mergeCell ref="U80:V80"/>
    <mergeCell ref="W80:X80"/>
    <mergeCell ref="Y80:AA80"/>
    <mergeCell ref="AB80:AD80"/>
    <mergeCell ref="AE80:AG80"/>
    <mergeCell ref="AH80:AN80"/>
    <mergeCell ref="AO80:AQ80"/>
    <mergeCell ref="AR80:AT80"/>
    <mergeCell ref="AU80:BA80"/>
    <mergeCell ref="BB80:BD80"/>
    <mergeCell ref="AO70:AQ70"/>
    <mergeCell ref="AR70:AT70"/>
    <mergeCell ref="AU70:BA70"/>
    <mergeCell ref="BB70:BD70"/>
    <mergeCell ref="B72:BD72"/>
    <mergeCell ref="A73:BD73"/>
    <mergeCell ref="Y77:AD77"/>
    <mergeCell ref="AE77:BD77"/>
    <mergeCell ref="U78:X78"/>
    <mergeCell ref="AE78:AQ78"/>
    <mergeCell ref="AR78:BD78"/>
    <mergeCell ref="C70:P70"/>
    <mergeCell ref="Q70:R70"/>
    <mergeCell ref="S70:T70"/>
    <mergeCell ref="U70:V70"/>
    <mergeCell ref="W70:X70"/>
    <mergeCell ref="Y70:AA70"/>
    <mergeCell ref="AB70:AD70"/>
    <mergeCell ref="AE70:AG70"/>
    <mergeCell ref="AH70:AN70"/>
    <mergeCell ref="AO68:AQ68"/>
    <mergeCell ref="AR68:AT68"/>
    <mergeCell ref="AU68:BA68"/>
    <mergeCell ref="BB68:BD68"/>
    <mergeCell ref="C69:P69"/>
    <mergeCell ref="Q69:R69"/>
    <mergeCell ref="S69:T69"/>
    <mergeCell ref="U69:V69"/>
    <mergeCell ref="W69:X69"/>
    <mergeCell ref="Y69:AA69"/>
    <mergeCell ref="AB69:AD69"/>
    <mergeCell ref="AE69:AG69"/>
    <mergeCell ref="AH69:AN69"/>
    <mergeCell ref="AO69:AQ69"/>
    <mergeCell ref="AR69:AT69"/>
    <mergeCell ref="AU69:BA69"/>
    <mergeCell ref="BB69:BD69"/>
    <mergeCell ref="C68:P68"/>
    <mergeCell ref="Q68:R68"/>
    <mergeCell ref="S68:T68"/>
    <mergeCell ref="U68:V68"/>
    <mergeCell ref="W68:X68"/>
    <mergeCell ref="Y68:AA68"/>
    <mergeCell ref="AB68:AD68"/>
    <mergeCell ref="AE68:AG68"/>
    <mergeCell ref="AH68:AN68"/>
    <mergeCell ref="AO66:AQ66"/>
    <mergeCell ref="AR66:AT66"/>
    <mergeCell ref="AU66:BA66"/>
    <mergeCell ref="BB66:BD66"/>
    <mergeCell ref="C67:P67"/>
    <mergeCell ref="Q67:R67"/>
    <mergeCell ref="S67:T67"/>
    <mergeCell ref="U67:V67"/>
    <mergeCell ref="W67:X67"/>
    <mergeCell ref="Y67:AA67"/>
    <mergeCell ref="AB67:AD67"/>
    <mergeCell ref="AE67:AG67"/>
    <mergeCell ref="AH67:AN67"/>
    <mergeCell ref="AO67:AQ67"/>
    <mergeCell ref="AR67:AT67"/>
    <mergeCell ref="AU67:BA67"/>
    <mergeCell ref="BB67:BD67"/>
    <mergeCell ref="C66:P66"/>
    <mergeCell ref="Q66:R66"/>
    <mergeCell ref="S66:T66"/>
    <mergeCell ref="U66:V66"/>
    <mergeCell ref="W66:X66"/>
    <mergeCell ref="Y66:AA66"/>
    <mergeCell ref="AB66:AD66"/>
    <mergeCell ref="AE66:AG66"/>
    <mergeCell ref="AH66:AN66"/>
    <mergeCell ref="AO64:AQ64"/>
    <mergeCell ref="AR64:AT64"/>
    <mergeCell ref="AU64:BA64"/>
    <mergeCell ref="BB64:BD64"/>
    <mergeCell ref="C65:P65"/>
    <mergeCell ref="Q65:R65"/>
    <mergeCell ref="S65:T65"/>
    <mergeCell ref="U65:V65"/>
    <mergeCell ref="W65:X65"/>
    <mergeCell ref="Y65:AA65"/>
    <mergeCell ref="AB65:AD65"/>
    <mergeCell ref="AE65:AG65"/>
    <mergeCell ref="AH65:AN65"/>
    <mergeCell ref="AO65:AQ65"/>
    <mergeCell ref="AR65:AT65"/>
    <mergeCell ref="AU65:BA65"/>
    <mergeCell ref="BB65:BD65"/>
    <mergeCell ref="C64:P64"/>
    <mergeCell ref="Q64:R64"/>
    <mergeCell ref="S64:T64"/>
    <mergeCell ref="U64:V64"/>
    <mergeCell ref="W64:X64"/>
    <mergeCell ref="Y64:AA64"/>
    <mergeCell ref="AB64:AD64"/>
    <mergeCell ref="AE64:AG64"/>
    <mergeCell ref="AH64:AN64"/>
    <mergeCell ref="AO62:AQ62"/>
    <mergeCell ref="AR62:AT62"/>
    <mergeCell ref="AU62:BA62"/>
    <mergeCell ref="BB62:BD62"/>
    <mergeCell ref="C63:P63"/>
    <mergeCell ref="Q63:R63"/>
    <mergeCell ref="S63:T63"/>
    <mergeCell ref="U63:V63"/>
    <mergeCell ref="W63:X63"/>
    <mergeCell ref="Y63:AA63"/>
    <mergeCell ref="AB63:AD63"/>
    <mergeCell ref="AE63:AG63"/>
    <mergeCell ref="AH63:AN63"/>
    <mergeCell ref="AO63:AQ63"/>
    <mergeCell ref="AR63:AT63"/>
    <mergeCell ref="AU63:BA63"/>
    <mergeCell ref="BB63:BD63"/>
    <mergeCell ref="C62:P62"/>
    <mergeCell ref="Q62:R62"/>
    <mergeCell ref="S62:T62"/>
    <mergeCell ref="U62:V62"/>
    <mergeCell ref="W62:X62"/>
    <mergeCell ref="Y62:AA62"/>
    <mergeCell ref="AB62:AD62"/>
    <mergeCell ref="AE62:AG62"/>
    <mergeCell ref="AH62:AN62"/>
    <mergeCell ref="AO60:AQ60"/>
    <mergeCell ref="AR60:AT60"/>
    <mergeCell ref="AU60:BA60"/>
    <mergeCell ref="BB60:BD60"/>
    <mergeCell ref="C61:P61"/>
    <mergeCell ref="Q61:R61"/>
    <mergeCell ref="S61:T61"/>
    <mergeCell ref="U61:V61"/>
    <mergeCell ref="W61:X61"/>
    <mergeCell ref="Y61:AA61"/>
    <mergeCell ref="AB61:AD61"/>
    <mergeCell ref="AE61:AG61"/>
    <mergeCell ref="AH61:AN61"/>
    <mergeCell ref="AO61:AQ61"/>
    <mergeCell ref="AR61:AT61"/>
    <mergeCell ref="AU61:BA61"/>
    <mergeCell ref="BB61:BD61"/>
    <mergeCell ref="C60:P60"/>
    <mergeCell ref="Q60:R60"/>
    <mergeCell ref="S60:T60"/>
    <mergeCell ref="U60:V60"/>
    <mergeCell ref="W60:X60"/>
    <mergeCell ref="Y60:AA60"/>
    <mergeCell ref="AB60:AD60"/>
    <mergeCell ref="AE60:AG60"/>
    <mergeCell ref="AH60:AN60"/>
    <mergeCell ref="AO58:AQ58"/>
    <mergeCell ref="AR58:AT58"/>
    <mergeCell ref="AU58:BA58"/>
    <mergeCell ref="BB58:BD58"/>
    <mergeCell ref="C59:P59"/>
    <mergeCell ref="Q59:R59"/>
    <mergeCell ref="S59:T59"/>
    <mergeCell ref="U59:V59"/>
    <mergeCell ref="W59:X59"/>
    <mergeCell ref="Y59:AA59"/>
    <mergeCell ref="AB59:AD59"/>
    <mergeCell ref="AE59:AG59"/>
    <mergeCell ref="AH59:AN59"/>
    <mergeCell ref="AO59:AQ59"/>
    <mergeCell ref="AR59:AT59"/>
    <mergeCell ref="AU59:BA59"/>
    <mergeCell ref="BB59:BD59"/>
    <mergeCell ref="C58:P58"/>
    <mergeCell ref="Q58:R58"/>
    <mergeCell ref="S58:T58"/>
    <mergeCell ref="U58:V58"/>
    <mergeCell ref="W58:X58"/>
    <mergeCell ref="Y58:AA58"/>
    <mergeCell ref="AB58:AD58"/>
    <mergeCell ref="AE58:AG58"/>
    <mergeCell ref="AH58:AN58"/>
    <mergeCell ref="AO56:AQ56"/>
    <mergeCell ref="AR56:AT56"/>
    <mergeCell ref="AU56:BA56"/>
    <mergeCell ref="BB56:BD56"/>
    <mergeCell ref="C57:P57"/>
    <mergeCell ref="Q57:R57"/>
    <mergeCell ref="S57:T57"/>
    <mergeCell ref="U57:V57"/>
    <mergeCell ref="W57:X57"/>
    <mergeCell ref="Y57:AA57"/>
    <mergeCell ref="AB57:AD57"/>
    <mergeCell ref="AE57:AG57"/>
    <mergeCell ref="AH57:AN57"/>
    <mergeCell ref="AO57:AQ57"/>
    <mergeCell ref="AR57:AT57"/>
    <mergeCell ref="AU57:BA57"/>
    <mergeCell ref="BB57:BD57"/>
    <mergeCell ref="C56:P56"/>
    <mergeCell ref="Q56:R56"/>
    <mergeCell ref="S56:T56"/>
    <mergeCell ref="U56:V56"/>
    <mergeCell ref="W56:X56"/>
    <mergeCell ref="Y56:AA56"/>
    <mergeCell ref="AB56:AD56"/>
    <mergeCell ref="AE56:AG56"/>
    <mergeCell ref="AH56:AN56"/>
    <mergeCell ref="AO54:AQ54"/>
    <mergeCell ref="AR54:AT54"/>
    <mergeCell ref="AU54:BA54"/>
    <mergeCell ref="BB54:BD54"/>
    <mergeCell ref="C55:P55"/>
    <mergeCell ref="Q55:R55"/>
    <mergeCell ref="S55:T55"/>
    <mergeCell ref="U55:V55"/>
    <mergeCell ref="W55:X55"/>
    <mergeCell ref="Y55:AA55"/>
    <mergeCell ref="AB55:AD55"/>
    <mergeCell ref="AE55:AG55"/>
    <mergeCell ref="AH55:AN55"/>
    <mergeCell ref="AO55:AQ55"/>
    <mergeCell ref="AR55:AT55"/>
    <mergeCell ref="AU55:BA55"/>
    <mergeCell ref="BB55:BD55"/>
    <mergeCell ref="C54:P54"/>
    <mergeCell ref="Q54:R54"/>
    <mergeCell ref="S54:T54"/>
    <mergeCell ref="U54:V54"/>
    <mergeCell ref="W54:X54"/>
    <mergeCell ref="Y54:AA54"/>
    <mergeCell ref="AB54:AD54"/>
    <mergeCell ref="AE54:AG54"/>
    <mergeCell ref="AH54:AN54"/>
    <mergeCell ref="AO52:AQ52"/>
    <mergeCell ref="AR52:AT52"/>
    <mergeCell ref="AU52:BA52"/>
    <mergeCell ref="BB52:BD52"/>
    <mergeCell ref="C53:P53"/>
    <mergeCell ref="Q53:R53"/>
    <mergeCell ref="S53:T53"/>
    <mergeCell ref="U53:V53"/>
    <mergeCell ref="W53:X53"/>
    <mergeCell ref="Y53:AA53"/>
    <mergeCell ref="AB53:AD53"/>
    <mergeCell ref="AE53:AG53"/>
    <mergeCell ref="AH53:AN53"/>
    <mergeCell ref="AO53:AQ53"/>
    <mergeCell ref="AR53:AT53"/>
    <mergeCell ref="AU53:BA53"/>
    <mergeCell ref="BB53:BD53"/>
    <mergeCell ref="C52:P52"/>
    <mergeCell ref="Q52:R52"/>
    <mergeCell ref="S52:T52"/>
    <mergeCell ref="U52:V52"/>
    <mergeCell ref="W52:X52"/>
    <mergeCell ref="Y52:AA52"/>
    <mergeCell ref="AB52:AD52"/>
    <mergeCell ref="AE52:AG52"/>
    <mergeCell ref="AH52:AN52"/>
    <mergeCell ref="AO50:AQ50"/>
    <mergeCell ref="AR50:AT50"/>
    <mergeCell ref="AU50:BA50"/>
    <mergeCell ref="BB50:BD50"/>
    <mergeCell ref="C51:P51"/>
    <mergeCell ref="Q51:R51"/>
    <mergeCell ref="S51:T51"/>
    <mergeCell ref="U51:V51"/>
    <mergeCell ref="W51:X51"/>
    <mergeCell ref="Y51:AA51"/>
    <mergeCell ref="AB51:AD51"/>
    <mergeCell ref="AE51:AG51"/>
    <mergeCell ref="AH51:AN51"/>
    <mergeCell ref="AO51:AQ51"/>
    <mergeCell ref="AR51:AT51"/>
    <mergeCell ref="AU51:BA51"/>
    <mergeCell ref="BB51:BD51"/>
    <mergeCell ref="C50:P50"/>
    <mergeCell ref="Q50:R50"/>
    <mergeCell ref="S50:T50"/>
    <mergeCell ref="U50:V50"/>
    <mergeCell ref="W50:X50"/>
    <mergeCell ref="Y50:AA50"/>
    <mergeCell ref="AB50:AD50"/>
    <mergeCell ref="AE50:AG50"/>
    <mergeCell ref="AH50:AN50"/>
    <mergeCell ref="AO48:AQ48"/>
    <mergeCell ref="AR48:AT48"/>
    <mergeCell ref="AU48:BA48"/>
    <mergeCell ref="BB48:BD48"/>
    <mergeCell ref="C49:P49"/>
    <mergeCell ref="Q49:R49"/>
    <mergeCell ref="S49:T49"/>
    <mergeCell ref="U49:V49"/>
    <mergeCell ref="W49:X49"/>
    <mergeCell ref="Y49:AA49"/>
    <mergeCell ref="AB49:AD49"/>
    <mergeCell ref="AE49:AG49"/>
    <mergeCell ref="AH49:AN49"/>
    <mergeCell ref="AO49:AQ49"/>
    <mergeCell ref="AR49:AT49"/>
    <mergeCell ref="AU49:BA49"/>
    <mergeCell ref="BB49:BD49"/>
    <mergeCell ref="C48:P48"/>
    <mergeCell ref="Q48:R48"/>
    <mergeCell ref="S48:T48"/>
    <mergeCell ref="U48:V48"/>
    <mergeCell ref="W48:X48"/>
    <mergeCell ref="Y48:AA48"/>
    <mergeCell ref="AB48:AD48"/>
    <mergeCell ref="AE48:AG48"/>
    <mergeCell ref="AH48:AN48"/>
    <mergeCell ref="AO46:AQ46"/>
    <mergeCell ref="AR46:AT46"/>
    <mergeCell ref="AU46:BA46"/>
    <mergeCell ref="BB46:BD46"/>
    <mergeCell ref="C47:P47"/>
    <mergeCell ref="Q47:R47"/>
    <mergeCell ref="S47:T47"/>
    <mergeCell ref="U47:V47"/>
    <mergeCell ref="W47:X47"/>
    <mergeCell ref="Y47:AA47"/>
    <mergeCell ref="AB47:AD47"/>
    <mergeCell ref="AE47:AG47"/>
    <mergeCell ref="AH47:AN47"/>
    <mergeCell ref="AO47:AQ47"/>
    <mergeCell ref="AR47:AT47"/>
    <mergeCell ref="AU47:BA47"/>
    <mergeCell ref="BB47:BD47"/>
    <mergeCell ref="C46:P46"/>
    <mergeCell ref="Q46:R46"/>
    <mergeCell ref="S46:T46"/>
    <mergeCell ref="U46:V46"/>
    <mergeCell ref="W46:X46"/>
    <mergeCell ref="Y46:AA46"/>
    <mergeCell ref="AB46:AD46"/>
    <mergeCell ref="AE46:AG46"/>
    <mergeCell ref="AH46:AN46"/>
    <mergeCell ref="AO44:AQ44"/>
    <mergeCell ref="AR44:AT44"/>
    <mergeCell ref="AU44:BA44"/>
    <mergeCell ref="BB44:BD44"/>
    <mergeCell ref="C45:P45"/>
    <mergeCell ref="Q45:R45"/>
    <mergeCell ref="S45:T45"/>
    <mergeCell ref="U45:V45"/>
    <mergeCell ref="W45:X45"/>
    <mergeCell ref="Y45:AA45"/>
    <mergeCell ref="AB45:AD45"/>
    <mergeCell ref="AE45:AG45"/>
    <mergeCell ref="AH45:AN45"/>
    <mergeCell ref="AO45:AQ45"/>
    <mergeCell ref="AR45:AT45"/>
    <mergeCell ref="AU45:BA45"/>
    <mergeCell ref="BB45:BD45"/>
    <mergeCell ref="C44:P44"/>
    <mergeCell ref="Q44:R44"/>
    <mergeCell ref="S44:T44"/>
    <mergeCell ref="U44:V44"/>
    <mergeCell ref="W44:X44"/>
    <mergeCell ref="Y44:AA44"/>
    <mergeCell ref="AB44:AD44"/>
    <mergeCell ref="AE44:AG44"/>
    <mergeCell ref="AH44:AN44"/>
    <mergeCell ref="AO42:AQ42"/>
    <mergeCell ref="AR42:AT42"/>
    <mergeCell ref="AU42:BA42"/>
    <mergeCell ref="BB42:BD42"/>
    <mergeCell ref="C43:P43"/>
    <mergeCell ref="Q43:R43"/>
    <mergeCell ref="S43:T43"/>
    <mergeCell ref="U43:V43"/>
    <mergeCell ref="W43:X43"/>
    <mergeCell ref="Y43:AA43"/>
    <mergeCell ref="AB43:AD43"/>
    <mergeCell ref="AE43:AG43"/>
    <mergeCell ref="AH43:AN43"/>
    <mergeCell ref="AO43:AQ43"/>
    <mergeCell ref="AR43:AT43"/>
    <mergeCell ref="AU43:BA43"/>
    <mergeCell ref="BB43:BD43"/>
    <mergeCell ref="C42:P42"/>
    <mergeCell ref="Q42:R42"/>
    <mergeCell ref="S42:T42"/>
    <mergeCell ref="U42:V42"/>
    <mergeCell ref="W42:X42"/>
    <mergeCell ref="Y42:AA42"/>
    <mergeCell ref="AB42:AD42"/>
    <mergeCell ref="AE42:AG42"/>
    <mergeCell ref="AH42:AN42"/>
    <mergeCell ref="AO40:AQ40"/>
    <mergeCell ref="AR40:AT40"/>
    <mergeCell ref="AU40:BA40"/>
    <mergeCell ref="BB40:BD40"/>
    <mergeCell ref="C41:P41"/>
    <mergeCell ref="Q41:R41"/>
    <mergeCell ref="S41:T41"/>
    <mergeCell ref="U41:V41"/>
    <mergeCell ref="W41:X41"/>
    <mergeCell ref="Y41:AA41"/>
    <mergeCell ref="AB41:AD41"/>
    <mergeCell ref="AE41:AG41"/>
    <mergeCell ref="AH41:AN41"/>
    <mergeCell ref="AO41:AQ41"/>
    <mergeCell ref="AR41:AT41"/>
    <mergeCell ref="AU41:BA41"/>
    <mergeCell ref="BB41:BD41"/>
    <mergeCell ref="C40:P40"/>
    <mergeCell ref="Q40:R40"/>
    <mergeCell ref="S40:T40"/>
    <mergeCell ref="U40:V40"/>
    <mergeCell ref="W40:X40"/>
    <mergeCell ref="Y40:AA40"/>
    <mergeCell ref="AB40:AD40"/>
    <mergeCell ref="AE40:AG40"/>
    <mergeCell ref="AH40:AN40"/>
    <mergeCell ref="AO38:AQ38"/>
    <mergeCell ref="AR38:AT38"/>
    <mergeCell ref="AU38:BA38"/>
    <mergeCell ref="BB38:BD38"/>
    <mergeCell ref="C39:P39"/>
    <mergeCell ref="Q39:R39"/>
    <mergeCell ref="S39:T39"/>
    <mergeCell ref="U39:V39"/>
    <mergeCell ref="W39:X39"/>
    <mergeCell ref="Y39:AA39"/>
    <mergeCell ref="AB39:AD39"/>
    <mergeCell ref="AE39:AG39"/>
    <mergeCell ref="AH39:AN39"/>
    <mergeCell ref="AO39:AQ39"/>
    <mergeCell ref="AR39:AT39"/>
    <mergeCell ref="AU39:BA39"/>
    <mergeCell ref="BB39:BD39"/>
    <mergeCell ref="C38:P38"/>
    <mergeCell ref="Q38:R38"/>
    <mergeCell ref="S38:T38"/>
    <mergeCell ref="U38:V38"/>
    <mergeCell ref="W38:X38"/>
    <mergeCell ref="Y38:AA38"/>
    <mergeCell ref="AB38:AD38"/>
    <mergeCell ref="AE38:AG38"/>
    <mergeCell ref="AH38:AN38"/>
    <mergeCell ref="AO36:AQ36"/>
    <mergeCell ref="AR36:AT36"/>
    <mergeCell ref="AU36:BA36"/>
    <mergeCell ref="BB36:BD36"/>
    <mergeCell ref="C37:P37"/>
    <mergeCell ref="Q37:R37"/>
    <mergeCell ref="S37:T37"/>
    <mergeCell ref="U37:V37"/>
    <mergeCell ref="W37:X37"/>
    <mergeCell ref="Y37:AA37"/>
    <mergeCell ref="AB37:AD37"/>
    <mergeCell ref="AE37:AG37"/>
    <mergeCell ref="AH37:AN37"/>
    <mergeCell ref="AO37:AQ37"/>
    <mergeCell ref="AR37:AT37"/>
    <mergeCell ref="AU37:BA37"/>
    <mergeCell ref="BB37:BD37"/>
    <mergeCell ref="C36:P36"/>
    <mergeCell ref="Q36:R36"/>
    <mergeCell ref="S36:T36"/>
    <mergeCell ref="U36:V36"/>
    <mergeCell ref="W36:X36"/>
    <mergeCell ref="Y36:AA36"/>
    <mergeCell ref="AB36:AD36"/>
    <mergeCell ref="AE36:AG36"/>
    <mergeCell ref="AH36:AN36"/>
    <mergeCell ref="AO34:AQ34"/>
    <mergeCell ref="AR34:AT34"/>
    <mergeCell ref="AU34:BA34"/>
    <mergeCell ref="BB34:BD34"/>
    <mergeCell ref="C35:P35"/>
    <mergeCell ref="Q35:R35"/>
    <mergeCell ref="S35:T35"/>
    <mergeCell ref="U35:V35"/>
    <mergeCell ref="W35:X35"/>
    <mergeCell ref="Y35:AA35"/>
    <mergeCell ref="AB35:AD35"/>
    <mergeCell ref="AE35:AG35"/>
    <mergeCell ref="AH35:AN35"/>
    <mergeCell ref="AO35:AQ35"/>
    <mergeCell ref="AR35:AT35"/>
    <mergeCell ref="AU35:BA35"/>
    <mergeCell ref="BB35:BD35"/>
    <mergeCell ref="C34:P34"/>
    <mergeCell ref="Q34:R34"/>
    <mergeCell ref="S34:T34"/>
    <mergeCell ref="U34:V34"/>
    <mergeCell ref="W34:X34"/>
    <mergeCell ref="Y34:AA34"/>
    <mergeCell ref="AB34:AD34"/>
    <mergeCell ref="AE34:AG34"/>
    <mergeCell ref="AH34:AN34"/>
    <mergeCell ref="AO32:AQ32"/>
    <mergeCell ref="AR32:AT32"/>
    <mergeCell ref="AU32:BA32"/>
    <mergeCell ref="BB32:BD32"/>
    <mergeCell ref="C33:P33"/>
    <mergeCell ref="Q33:R33"/>
    <mergeCell ref="S33:T33"/>
    <mergeCell ref="U33:V33"/>
    <mergeCell ref="W33:X33"/>
    <mergeCell ref="Y33:AA33"/>
    <mergeCell ref="AB33:AD33"/>
    <mergeCell ref="AE33:AG33"/>
    <mergeCell ref="AH33:AN33"/>
    <mergeCell ref="AO33:AQ33"/>
    <mergeCell ref="AR33:AT33"/>
    <mergeCell ref="AU33:BA33"/>
    <mergeCell ref="BB33:BD33"/>
    <mergeCell ref="C32:P32"/>
    <mergeCell ref="Q32:R32"/>
    <mergeCell ref="S32:T32"/>
    <mergeCell ref="U32:V32"/>
    <mergeCell ref="W32:X32"/>
    <mergeCell ref="Y32:AA32"/>
    <mergeCell ref="AB32:AD32"/>
    <mergeCell ref="AE32:AG32"/>
    <mergeCell ref="AH32:AN32"/>
    <mergeCell ref="AO30:AQ30"/>
    <mergeCell ref="AR30:AT30"/>
    <mergeCell ref="AU30:BA30"/>
    <mergeCell ref="BB30:BD30"/>
    <mergeCell ref="C31:P31"/>
    <mergeCell ref="Q31:R31"/>
    <mergeCell ref="S31:T31"/>
    <mergeCell ref="U31:V31"/>
    <mergeCell ref="W31:X31"/>
    <mergeCell ref="Y31:AA31"/>
    <mergeCell ref="AB31:AD31"/>
    <mergeCell ref="AE31:AG31"/>
    <mergeCell ref="AH31:AN31"/>
    <mergeCell ref="AO31:AQ31"/>
    <mergeCell ref="AR31:AT31"/>
    <mergeCell ref="AU31:BA31"/>
    <mergeCell ref="BB31:BD31"/>
    <mergeCell ref="C30:P30"/>
    <mergeCell ref="Q30:R30"/>
    <mergeCell ref="S30:T30"/>
    <mergeCell ref="U30:V30"/>
    <mergeCell ref="W30:X30"/>
    <mergeCell ref="Y30:AA30"/>
    <mergeCell ref="AB30:AD30"/>
    <mergeCell ref="AE30:AG30"/>
    <mergeCell ref="AH30:AN30"/>
    <mergeCell ref="BJ28:BK28"/>
    <mergeCell ref="BN28:BO28"/>
    <mergeCell ref="BP28:BQ28"/>
    <mergeCell ref="Q29:R29"/>
    <mergeCell ref="S29:T29"/>
    <mergeCell ref="U29:V29"/>
    <mergeCell ref="W29:X29"/>
    <mergeCell ref="AE29:AG29"/>
    <mergeCell ref="AH29:AN29"/>
    <mergeCell ref="AO29:AQ29"/>
    <mergeCell ref="AR29:AT29"/>
    <mergeCell ref="AU29:BA29"/>
    <mergeCell ref="BB29:BD29"/>
    <mergeCell ref="O24:Q24"/>
    <mergeCell ref="S24:U24"/>
    <mergeCell ref="X24:Z24"/>
    <mergeCell ref="AB24:AD24"/>
    <mergeCell ref="E25:BD25"/>
    <mergeCell ref="Y27:AD27"/>
    <mergeCell ref="AE27:BD27"/>
    <mergeCell ref="Q28:X28"/>
    <mergeCell ref="AE28:AQ28"/>
    <mergeCell ref="AR28:BD28"/>
    <mergeCell ref="D16:BD16"/>
    <mergeCell ref="N17:BD17"/>
    <mergeCell ref="N18:BD18"/>
    <mergeCell ref="N19:BD19"/>
    <mergeCell ref="N20:BD20"/>
    <mergeCell ref="F21:BD21"/>
    <mergeCell ref="M22:U22"/>
    <mergeCell ref="W22:AD22"/>
    <mergeCell ref="O23:Q23"/>
    <mergeCell ref="S23:U23"/>
    <mergeCell ref="X23:Z23"/>
    <mergeCell ref="AB23:AD23"/>
    <mergeCell ref="G13:L13"/>
    <mergeCell ref="P13:S13"/>
    <mergeCell ref="W13:Z13"/>
    <mergeCell ref="AC13:BD13"/>
    <mergeCell ref="G14:L14"/>
    <mergeCell ref="P14:S14"/>
    <mergeCell ref="W14:Z14"/>
    <mergeCell ref="AC14:BD14"/>
    <mergeCell ref="F15:BD15"/>
    <mergeCell ref="A7:C7"/>
    <mergeCell ref="D7:BD7"/>
    <mergeCell ref="A8:C8"/>
    <mergeCell ref="D8:BD8"/>
    <mergeCell ref="A9:C9"/>
    <mergeCell ref="D9:BD9"/>
    <mergeCell ref="D10:BD10"/>
    <mergeCell ref="F11:BD11"/>
    <mergeCell ref="F12:BD12"/>
    <mergeCell ref="A1:AW1"/>
    <mergeCell ref="AX1:BD1"/>
    <mergeCell ref="A2:BD2"/>
    <mergeCell ref="A3:BD3"/>
    <mergeCell ref="A4:C4"/>
    <mergeCell ref="D4:BD4"/>
    <mergeCell ref="F5:Z5"/>
    <mergeCell ref="AB5:BD5"/>
    <mergeCell ref="H6:K6"/>
    <mergeCell ref="M6:P6"/>
    <mergeCell ref="R6:U6"/>
    <mergeCell ref="W6:Z6"/>
    <mergeCell ref="AB6:BA6"/>
  </mergeCells>
  <phoneticPr fontId="79" type="Hiragana"/>
  <dataValidations count="5">
    <dataValidation type="list" allowBlank="1" showInputMessage="1" showErrorMessage="1" sqref="AA23:AA24 R23:R24 A80:A82 A84:A101 A30:A70 Q6 G6 L6 V6 N23:N24 W23:W24" xr:uid="{00000000-0002-0000-0300-000000000000}">
      <formula1>$BH$24:$BH$25</formula1>
    </dataValidation>
    <dataValidation type="list" allowBlank="1" showInputMessage="1" showErrorMessage="1" sqref="Y80:Y82 Y84:Y101 AB84:AB101 AB80:AB82 AB30:AB70 Y30:Y70" xr:uid="{00000000-0002-0000-0300-000001000000}">
      <formula1>$BI$24:$BI$25</formula1>
    </dataValidation>
    <dataValidation type="list" allowBlank="1" showInputMessage="1" showErrorMessage="1" sqref="AF80:AG81 AE84:AG101 AE80:AE82 AE30:AG70" xr:uid="{00000000-0002-0000-0300-000002000000}">
      <formula1>$BJ$24:$BJ$25</formula1>
    </dataValidation>
    <dataValidation type="list" allowBlank="1" showInputMessage="1" showErrorMessage="1" sqref="AP80:AQ81 AO84:AQ101 AO80:AO82 BC80:BD81 BB84:BD101 BB80:BB82 AO30:AQ70 BB30:BD70" xr:uid="{00000000-0002-0000-0300-000003000000}">
      <formula1>$BK$24:$BK$25</formula1>
    </dataValidation>
    <dataValidation type="list" allowBlank="1" showInputMessage="1" showErrorMessage="1" sqref="AS80:AT81 AR84:AT101 AR80:AR82 AR30:AT70" xr:uid="{00000000-0002-0000-0300-000004000000}">
      <formula1>$BL$24:$BL$25</formula1>
    </dataValidation>
  </dataValidations>
  <pageMargins left="0.51181102362204722" right="0.39370078740157483" top="0.51181102362204722" bottom="0.31496062992125984" header="0.31496062992125984" footer="0.31496062992125984"/>
  <pageSetup paperSize="9" scale="37" orientation="portrait" r:id="rId1"/>
  <rowBreaks count="1" manualBreakCount="1">
    <brk id="74" max="5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I71"/>
  <sheetViews>
    <sheetView view="pageBreakPreview" topLeftCell="J1" zoomScale="70" zoomScaleSheetLayoutView="70" workbookViewId="0">
      <selection activeCell="AY2" sqref="AY2"/>
    </sheetView>
  </sheetViews>
  <sheetFormatPr defaultRowHeight="12.9" x14ac:dyDescent="0.3"/>
  <cols>
    <col min="1" max="22" width="4.3671875" customWidth="1"/>
    <col min="23" max="24" width="4.734375" customWidth="1"/>
    <col min="25" max="30" width="5" customWidth="1"/>
    <col min="31" max="33" width="4.3671875" style="360" customWidth="1"/>
    <col min="34" max="56" width="4.3671875" customWidth="1"/>
    <col min="57" max="98" width="4.62890625" customWidth="1"/>
  </cols>
  <sheetData>
    <row r="1" spans="1:113" ht="30" customHeight="1" x14ac:dyDescent="0.3">
      <c r="A1" s="1848" t="s">
        <v>537</v>
      </c>
      <c r="B1" s="1848"/>
      <c r="C1" s="1848"/>
      <c r="D1" s="1848"/>
      <c r="E1" s="1631" t="s">
        <v>1512</v>
      </c>
      <c r="F1" s="1631"/>
      <c r="G1" s="1631"/>
      <c r="H1" s="1631"/>
      <c r="I1" s="1631"/>
      <c r="J1" s="1631"/>
      <c r="K1" s="1631"/>
      <c r="L1" s="1631"/>
      <c r="M1" s="1631"/>
      <c r="N1" s="1631"/>
      <c r="O1" s="1631"/>
      <c r="P1" s="1631"/>
      <c r="Q1" s="1631"/>
      <c r="R1" s="1631"/>
      <c r="S1" s="1631"/>
      <c r="T1" s="1631"/>
      <c r="U1" s="1631"/>
      <c r="V1" s="1631"/>
      <c r="W1" s="1631"/>
      <c r="X1" s="1631"/>
      <c r="Y1" s="1631"/>
      <c r="Z1" s="1631"/>
      <c r="AA1" s="1631"/>
      <c r="AB1" s="1631"/>
      <c r="AC1" s="1631"/>
      <c r="AD1" s="1631"/>
      <c r="AE1" s="1631"/>
      <c r="AF1" s="1631"/>
      <c r="AG1" s="1631"/>
      <c r="AH1" s="447"/>
      <c r="AI1" s="1849" t="s">
        <v>332</v>
      </c>
      <c r="AJ1" s="1849"/>
      <c r="AK1" s="1849"/>
      <c r="AL1" s="1849"/>
      <c r="AM1" s="1849"/>
      <c r="AN1" s="1849"/>
      <c r="AO1" s="1849"/>
      <c r="AP1" s="1849"/>
      <c r="AQ1" s="1849"/>
      <c r="AR1" s="1849"/>
      <c r="AS1" s="1849"/>
      <c r="AT1" s="1849"/>
      <c r="AU1" s="1849"/>
      <c r="AV1" s="1849"/>
      <c r="AW1" s="1849"/>
      <c r="AX1" s="447"/>
      <c r="AY1" s="1630" t="str">
        <f>'改1－2様式'!E1</f>
        <v>Ver.20260202</v>
      </c>
      <c r="AZ1" s="1630"/>
      <c r="BA1" s="1630"/>
      <c r="BB1" s="1630"/>
      <c r="BC1" s="1630"/>
      <c r="BD1" s="1630"/>
    </row>
    <row r="2" spans="1:113" ht="30" customHeight="1" x14ac:dyDescent="0.3">
      <c r="A2" s="1848"/>
      <c r="B2" s="1848"/>
      <c r="C2" s="1848"/>
      <c r="D2" s="1848"/>
      <c r="E2" s="1631"/>
      <c r="F2" s="1631"/>
      <c r="G2" s="1631"/>
      <c r="H2" s="1631"/>
      <c r="I2" s="1631"/>
      <c r="J2" s="1631"/>
      <c r="K2" s="1631"/>
      <c r="L2" s="1631"/>
      <c r="M2" s="1631"/>
      <c r="N2" s="1631"/>
      <c r="O2" s="1631"/>
      <c r="P2" s="1631"/>
      <c r="Q2" s="1631"/>
      <c r="R2" s="1631"/>
      <c r="S2" s="1631"/>
      <c r="T2" s="1631"/>
      <c r="U2" s="1631"/>
      <c r="V2" s="1631"/>
      <c r="W2" s="1631"/>
      <c r="X2" s="1631"/>
      <c r="Y2" s="1631"/>
      <c r="Z2" s="1631"/>
      <c r="AA2" s="1631"/>
      <c r="AB2" s="1631"/>
      <c r="AC2" s="1631"/>
      <c r="AD2" s="1631"/>
      <c r="AE2" s="1631"/>
      <c r="AF2" s="1631"/>
      <c r="AG2" s="1631"/>
      <c r="AH2" s="447"/>
      <c r="AI2" s="1849"/>
      <c r="AJ2" s="1849"/>
      <c r="AK2" s="1849"/>
      <c r="AL2" s="1849"/>
      <c r="AM2" s="1849"/>
      <c r="AN2" s="1849"/>
      <c r="AO2" s="1849"/>
      <c r="AP2" s="1849"/>
      <c r="AQ2" s="1849"/>
      <c r="AR2" s="1849"/>
      <c r="AS2" s="1849"/>
      <c r="AT2" s="1849"/>
      <c r="AU2" s="1849"/>
      <c r="AV2" s="1849"/>
      <c r="AW2" s="1849"/>
      <c r="AX2" s="447"/>
      <c r="AY2" s="447"/>
      <c r="AZ2" s="447"/>
      <c r="BA2" s="447"/>
      <c r="BB2" s="447"/>
      <c r="BC2" s="447"/>
      <c r="BD2" s="447"/>
    </row>
    <row r="3" spans="1:113" ht="124.5" customHeight="1" x14ac:dyDescent="0.3">
      <c r="A3" s="1800" t="s">
        <v>1600</v>
      </c>
      <c r="B3" s="1801"/>
      <c r="C3" s="1801"/>
      <c r="D3" s="1801"/>
      <c r="E3" s="1801"/>
      <c r="F3" s="1801"/>
      <c r="G3" s="1801"/>
      <c r="H3" s="1801"/>
      <c r="I3" s="1801"/>
      <c r="J3" s="1801"/>
      <c r="K3" s="1801"/>
      <c r="L3" s="1801"/>
      <c r="M3" s="1801"/>
      <c r="N3" s="1801"/>
      <c r="O3" s="1801"/>
      <c r="P3" s="1801"/>
      <c r="Q3" s="1801"/>
      <c r="R3" s="1801"/>
      <c r="S3" s="1801"/>
      <c r="T3" s="1801"/>
      <c r="U3" s="1801"/>
      <c r="V3" s="1801"/>
      <c r="W3" s="1801"/>
      <c r="X3" s="1801"/>
      <c r="Y3" s="1801"/>
      <c r="Z3" s="1801"/>
      <c r="AA3" s="1801"/>
      <c r="AB3" s="1801"/>
      <c r="AC3" s="1801"/>
      <c r="AD3" s="1801"/>
      <c r="AE3" s="1801"/>
      <c r="AF3" s="1801"/>
      <c r="AG3" s="1801"/>
      <c r="AH3" s="1801"/>
      <c r="AI3" s="1801"/>
      <c r="AJ3" s="1801"/>
      <c r="AK3" s="1801"/>
      <c r="AL3" s="1801"/>
      <c r="AM3" s="1801"/>
      <c r="AN3" s="1801"/>
      <c r="AO3" s="1801"/>
      <c r="AP3" s="1801"/>
      <c r="AQ3" s="1801"/>
      <c r="AR3" s="1801"/>
      <c r="AS3" s="1801"/>
      <c r="AT3" s="1801"/>
      <c r="AU3" s="1801"/>
      <c r="AV3" s="1801"/>
      <c r="AW3" s="1801"/>
      <c r="AX3" s="1801"/>
      <c r="AY3" s="1801"/>
      <c r="AZ3" s="1801"/>
      <c r="BA3" s="1801"/>
      <c r="BB3" s="1801"/>
      <c r="BC3" s="1801"/>
      <c r="BD3" s="1801"/>
    </row>
    <row r="4" spans="1:113" ht="60" customHeight="1" x14ac:dyDescent="0.3">
      <c r="A4" s="1802" t="s">
        <v>849</v>
      </c>
      <c r="B4" s="1802"/>
      <c r="C4" s="1802"/>
      <c r="D4" s="1802"/>
      <c r="E4" s="1802"/>
      <c r="F4" s="1802"/>
      <c r="G4" s="1802"/>
      <c r="H4" s="1802"/>
      <c r="I4" s="1802"/>
      <c r="J4" s="1802"/>
      <c r="K4" s="1802"/>
      <c r="L4" s="1802"/>
      <c r="M4" s="1802"/>
      <c r="N4" s="1802"/>
      <c r="O4" s="1802"/>
      <c r="P4" s="1802"/>
      <c r="Q4" s="1802"/>
      <c r="R4" s="1802"/>
      <c r="S4" s="1802"/>
      <c r="T4" s="1802"/>
      <c r="U4" s="1802"/>
      <c r="V4" s="1802"/>
      <c r="W4" s="1802"/>
      <c r="X4" s="1802"/>
      <c r="Y4" s="1802"/>
      <c r="Z4" s="1802"/>
      <c r="AA4" s="1802"/>
      <c r="AB4" s="1802"/>
      <c r="AC4" s="1802"/>
      <c r="AD4" s="1802"/>
      <c r="AE4" s="1802"/>
      <c r="AF4" s="1802"/>
      <c r="AG4" s="1802"/>
      <c r="AH4" s="1802"/>
      <c r="AI4" s="1802"/>
      <c r="AJ4" s="1802"/>
      <c r="AK4" s="1802"/>
      <c r="AL4" s="1802"/>
      <c r="AM4" s="1802"/>
      <c r="AN4" s="1802"/>
      <c r="AO4" s="1802"/>
      <c r="AP4" s="1802"/>
      <c r="AQ4" s="1802"/>
      <c r="AR4" s="1802"/>
      <c r="AS4" s="1802"/>
      <c r="AT4" s="1802"/>
      <c r="AU4" s="1802"/>
      <c r="AV4" s="1802"/>
      <c r="AW4" s="1802"/>
      <c r="AX4" s="1802"/>
      <c r="AY4" s="1802"/>
      <c r="AZ4" s="1802"/>
      <c r="BA4" s="1802"/>
      <c r="BB4" s="1802"/>
      <c r="BC4" s="1802"/>
      <c r="BD4" s="1802"/>
    </row>
    <row r="5" spans="1:113" s="446" customFormat="1" ht="27" hidden="1" customHeight="1" x14ac:dyDescent="0.3">
      <c r="A5" s="1803" t="s">
        <v>1127</v>
      </c>
      <c r="B5" s="1804"/>
      <c r="C5" s="1804"/>
      <c r="D5" s="1804"/>
      <c r="E5" s="1804"/>
      <c r="F5" s="1804"/>
      <c r="G5" s="1804"/>
      <c r="H5" s="1804"/>
      <c r="I5" s="1804"/>
      <c r="J5" s="1804"/>
      <c r="K5" s="1804"/>
      <c r="L5" s="1804"/>
      <c r="M5" s="1804"/>
      <c r="N5" s="1804"/>
      <c r="O5" s="1804"/>
      <c r="P5" s="1804"/>
      <c r="Q5" s="1804"/>
      <c r="R5" s="1804"/>
      <c r="S5" s="1804"/>
      <c r="T5" s="1804"/>
      <c r="U5" s="1804"/>
      <c r="V5" s="1804"/>
      <c r="W5" s="1804"/>
      <c r="X5" s="1804"/>
      <c r="Y5" s="1804"/>
      <c r="Z5" s="1804"/>
      <c r="AA5" s="1804"/>
      <c r="AB5" s="1804"/>
      <c r="AC5" s="1804"/>
      <c r="AD5" s="1804"/>
      <c r="AE5" s="1804"/>
      <c r="AF5" s="1804"/>
      <c r="AG5" s="1804"/>
      <c r="AH5" s="1804"/>
      <c r="AI5" s="1804"/>
      <c r="AJ5" s="1804"/>
      <c r="AK5" s="1804"/>
      <c r="AL5" s="1804"/>
      <c r="AM5" s="1804"/>
      <c r="AN5" s="1804"/>
      <c r="AO5" s="1804"/>
      <c r="AP5" s="1804"/>
      <c r="AQ5" s="1804"/>
      <c r="AR5" s="1804"/>
      <c r="AS5" s="1804"/>
      <c r="AT5" s="1804"/>
      <c r="AU5" s="1804"/>
      <c r="AV5" s="1804"/>
      <c r="AW5" s="1804"/>
      <c r="AX5" s="1804"/>
      <c r="AY5" s="1804"/>
      <c r="AZ5" s="1804"/>
      <c r="BA5" s="1804"/>
      <c r="BB5" s="1804"/>
      <c r="BC5" s="1804"/>
      <c r="BD5" s="1804"/>
    </row>
    <row r="6" spans="1:113" s="446" customFormat="1" ht="27" hidden="1" customHeight="1" x14ac:dyDescent="0.3">
      <c r="A6" s="1850"/>
      <c r="B6" s="490" t="s">
        <v>19</v>
      </c>
      <c r="C6" s="1803" t="s">
        <v>175</v>
      </c>
      <c r="D6" s="1805"/>
      <c r="E6" s="1805"/>
      <c r="F6" s="1805"/>
      <c r="G6" s="1805"/>
      <c r="H6" s="1805"/>
      <c r="I6" s="1805"/>
      <c r="J6" s="1805"/>
      <c r="K6" s="1805"/>
      <c r="L6" s="1805"/>
      <c r="M6" s="1805"/>
      <c r="N6" s="1805"/>
      <c r="O6" s="1805"/>
      <c r="P6" s="1805"/>
      <c r="Q6" s="1805"/>
      <c r="R6" s="1805"/>
      <c r="S6" s="1805"/>
      <c r="T6" s="1805"/>
      <c r="U6" s="1805"/>
      <c r="V6" s="1805"/>
      <c r="W6" s="1805"/>
      <c r="X6" s="1805"/>
      <c r="Y6" s="1805"/>
      <c r="Z6" s="1805"/>
      <c r="AA6" s="1805"/>
      <c r="AB6" s="1805"/>
      <c r="AC6" s="1805"/>
      <c r="AD6" s="1805"/>
      <c r="AE6" s="1805"/>
      <c r="AF6" s="1805"/>
      <c r="AG6" s="1805"/>
      <c r="AH6" s="1805"/>
      <c r="AI6" s="1805"/>
      <c r="AJ6" s="1805"/>
      <c r="AK6" s="1805"/>
      <c r="AL6" s="1805"/>
      <c r="AM6" s="1805"/>
      <c r="AN6" s="1805"/>
      <c r="AO6" s="1805"/>
      <c r="AP6" s="1805"/>
      <c r="AQ6" s="1805"/>
      <c r="AR6" s="1805"/>
      <c r="AS6" s="1805"/>
      <c r="AT6" s="1805"/>
      <c r="AU6" s="1805"/>
      <c r="AV6" s="1805"/>
      <c r="AW6" s="1805"/>
      <c r="AX6" s="1805"/>
      <c r="AY6" s="1805"/>
      <c r="AZ6" s="1805"/>
      <c r="BA6" s="1805"/>
      <c r="BB6" s="1806"/>
      <c r="BC6" s="1806"/>
      <c r="BD6" s="1806"/>
    </row>
    <row r="7" spans="1:113" s="446" customFormat="1" ht="27" hidden="1" customHeight="1" x14ac:dyDescent="0.3">
      <c r="A7" s="1850"/>
      <c r="B7" s="490" t="s">
        <v>123</v>
      </c>
      <c r="C7" s="1803" t="s">
        <v>794</v>
      </c>
      <c r="D7" s="1805"/>
      <c r="E7" s="1805"/>
      <c r="F7" s="1805"/>
      <c r="G7" s="1805"/>
      <c r="H7" s="1805"/>
      <c r="I7" s="1805"/>
      <c r="J7" s="1805"/>
      <c r="K7" s="1805"/>
      <c r="L7" s="1805"/>
      <c r="M7" s="1805"/>
      <c r="N7" s="1805"/>
      <c r="O7" s="1805"/>
      <c r="P7" s="1805"/>
      <c r="Q7" s="1805"/>
      <c r="R7" s="1805"/>
      <c r="S7" s="1805"/>
      <c r="T7" s="1805"/>
      <c r="U7" s="1805"/>
      <c r="V7" s="1805"/>
      <c r="W7" s="1805"/>
      <c r="X7" s="1805"/>
      <c r="Y7" s="1805"/>
      <c r="Z7" s="1805"/>
      <c r="AA7" s="1805"/>
      <c r="AB7" s="1805"/>
      <c r="AC7" s="1805"/>
      <c r="AD7" s="1805"/>
      <c r="AE7" s="1805"/>
      <c r="AF7" s="1805"/>
      <c r="AG7" s="1805"/>
      <c r="AH7" s="1805"/>
      <c r="AI7" s="1805"/>
      <c r="AJ7" s="1805"/>
      <c r="AK7" s="1805"/>
      <c r="AL7" s="1805"/>
      <c r="AM7" s="1805"/>
      <c r="AN7" s="1805"/>
      <c r="AO7" s="1805"/>
      <c r="AP7" s="1805"/>
      <c r="AQ7" s="1805"/>
      <c r="AR7" s="1805"/>
      <c r="AS7" s="1805"/>
      <c r="AT7" s="1805"/>
      <c r="AU7" s="1805"/>
      <c r="AV7" s="1805"/>
      <c r="AW7" s="1805"/>
      <c r="AX7" s="1805"/>
      <c r="AY7" s="1805"/>
      <c r="AZ7" s="1805"/>
      <c r="BA7" s="1805"/>
      <c r="BB7" s="1806"/>
      <c r="BC7" s="1806"/>
      <c r="BD7" s="1806"/>
    </row>
    <row r="8" spans="1:113" s="446" customFormat="1" ht="27" hidden="1" customHeight="1" x14ac:dyDescent="0.3">
      <c r="A8" s="1850"/>
      <c r="B8" s="490"/>
      <c r="C8" s="484" t="s">
        <v>1133</v>
      </c>
      <c r="D8" s="1803" t="s">
        <v>108</v>
      </c>
      <c r="E8" s="1803"/>
      <c r="F8" s="1803"/>
      <c r="G8" s="1803"/>
      <c r="H8" s="1803"/>
      <c r="I8" s="1803"/>
      <c r="J8" s="1803"/>
      <c r="K8" s="1807"/>
      <c r="L8" s="484"/>
      <c r="M8" s="496"/>
      <c r="N8" s="496"/>
      <c r="O8" s="496" t="s">
        <v>301</v>
      </c>
      <c r="P8" s="1803" t="s">
        <v>1114</v>
      </c>
      <c r="Q8" s="1803"/>
      <c r="R8" s="1803"/>
      <c r="S8" s="1803"/>
      <c r="T8" s="496"/>
      <c r="U8" s="496" t="s">
        <v>301</v>
      </c>
      <c r="V8" s="1803" t="s">
        <v>1113</v>
      </c>
      <c r="W8" s="1803"/>
      <c r="X8" s="1803"/>
      <c r="Y8" s="1803"/>
      <c r="Z8" s="496"/>
      <c r="AA8" s="499" t="s">
        <v>130</v>
      </c>
      <c r="AB8" s="1803" t="s">
        <v>1140</v>
      </c>
      <c r="AC8" s="1803"/>
      <c r="AD8" s="1803"/>
      <c r="AE8" s="1803"/>
      <c r="AF8" s="1803"/>
      <c r="AG8" s="1803"/>
      <c r="AH8" s="1803"/>
      <c r="AI8" s="1803"/>
      <c r="AJ8" s="1803"/>
      <c r="AK8" s="1803"/>
      <c r="AL8" s="1803"/>
      <c r="AM8" s="1803"/>
      <c r="AN8" s="1803"/>
      <c r="AO8" s="1803"/>
      <c r="AP8" s="1803"/>
      <c r="AQ8" s="1803"/>
      <c r="AR8" s="1803"/>
      <c r="AS8" s="1803"/>
      <c r="AT8" s="1803"/>
      <c r="AU8" s="1803"/>
      <c r="AV8" s="1803"/>
      <c r="AW8" s="1803"/>
      <c r="AX8" s="1803"/>
      <c r="AY8" s="1803"/>
      <c r="AZ8" s="1803"/>
      <c r="BA8" s="1803"/>
      <c r="BB8" s="1803"/>
      <c r="BC8" s="1803"/>
      <c r="BD8" s="485"/>
      <c r="BE8" s="503"/>
      <c r="BF8" s="503"/>
    </row>
    <row r="9" spans="1:113" s="446" customFormat="1" ht="27" hidden="1" customHeight="1" x14ac:dyDescent="0.3">
      <c r="A9" s="1850"/>
      <c r="B9" s="490"/>
      <c r="C9" s="484" t="s">
        <v>1135</v>
      </c>
      <c r="D9" s="1803" t="s">
        <v>1112</v>
      </c>
      <c r="E9" s="1807"/>
      <c r="F9" s="1807"/>
      <c r="G9" s="1807"/>
      <c r="H9" s="1807"/>
      <c r="I9" s="1807"/>
      <c r="J9" s="1807"/>
      <c r="K9" s="1807"/>
      <c r="L9" s="496"/>
      <c r="M9" s="496"/>
      <c r="N9" s="496"/>
      <c r="O9" s="496" t="s">
        <v>301</v>
      </c>
      <c r="P9" s="1803" t="s">
        <v>1114</v>
      </c>
      <c r="Q9" s="1803"/>
      <c r="R9" s="1803"/>
      <c r="S9" s="1803"/>
      <c r="T9" s="496"/>
      <c r="U9" s="496" t="s">
        <v>301</v>
      </c>
      <c r="V9" s="1803" t="s">
        <v>1113</v>
      </c>
      <c r="W9" s="1803"/>
      <c r="X9" s="1803"/>
      <c r="Y9" s="1803"/>
      <c r="Z9" s="496"/>
      <c r="AA9" s="499" t="s">
        <v>130</v>
      </c>
      <c r="AB9" s="1803" t="s">
        <v>748</v>
      </c>
      <c r="AC9" s="1803"/>
      <c r="AD9" s="1803"/>
      <c r="AE9" s="1803"/>
      <c r="AF9" s="1803"/>
      <c r="AG9" s="1803"/>
      <c r="AH9" s="1803"/>
      <c r="AI9" s="1803"/>
      <c r="AJ9" s="1803"/>
      <c r="AK9" s="1803"/>
      <c r="AL9" s="1803"/>
      <c r="AM9" s="1803"/>
      <c r="AN9" s="1803"/>
      <c r="AO9" s="1803"/>
      <c r="AP9" s="1803"/>
      <c r="AQ9" s="1803"/>
      <c r="AR9" s="1803"/>
      <c r="AS9" s="1803"/>
      <c r="AT9" s="1803"/>
      <c r="AU9" s="1803"/>
      <c r="AV9" s="1803"/>
      <c r="AW9" s="1803"/>
      <c r="AX9" s="1803"/>
      <c r="AY9" s="1803"/>
      <c r="AZ9" s="1803"/>
      <c r="BA9" s="1803"/>
      <c r="BB9" s="1803"/>
      <c r="BC9" s="1803"/>
      <c r="BD9" s="485"/>
      <c r="BE9" s="503"/>
      <c r="BF9" s="503"/>
    </row>
    <row r="10" spans="1:113" s="446" customFormat="1" ht="27" hidden="1" customHeight="1" x14ac:dyDescent="0.3">
      <c r="A10" s="1804"/>
      <c r="B10" s="490" t="s">
        <v>1011</v>
      </c>
      <c r="C10" s="1803" t="s">
        <v>761</v>
      </c>
      <c r="D10" s="1805"/>
      <c r="E10" s="1805"/>
      <c r="F10" s="1805"/>
      <c r="G10" s="1805"/>
      <c r="H10" s="1805"/>
      <c r="I10" s="1805"/>
      <c r="J10" s="1805"/>
      <c r="K10" s="1805"/>
      <c r="L10" s="1805"/>
      <c r="M10" s="1805"/>
      <c r="N10" s="1805"/>
      <c r="O10" s="1805"/>
      <c r="P10" s="1805"/>
      <c r="Q10" s="1805"/>
      <c r="R10" s="1805"/>
      <c r="S10" s="1805"/>
      <c r="T10" s="1805"/>
      <c r="U10" s="1805"/>
      <c r="V10" s="1805"/>
      <c r="W10" s="1805"/>
      <c r="X10" s="1805"/>
      <c r="Y10" s="1805"/>
      <c r="Z10" s="1805"/>
      <c r="AA10" s="1805"/>
      <c r="AB10" s="1805"/>
      <c r="AC10" s="1805"/>
      <c r="AD10" s="1805"/>
      <c r="AE10" s="1805"/>
      <c r="AF10" s="1805"/>
      <c r="AG10" s="1805"/>
      <c r="AH10" s="1805"/>
      <c r="AI10" s="1805"/>
      <c r="AJ10" s="1805"/>
      <c r="AK10" s="1805"/>
      <c r="AL10" s="1805"/>
      <c r="AM10" s="1805"/>
      <c r="AN10" s="1805"/>
      <c r="AO10" s="1805"/>
      <c r="AP10" s="1805"/>
      <c r="AQ10" s="1805"/>
      <c r="AR10" s="1805"/>
      <c r="AS10" s="1805"/>
      <c r="AT10" s="1805"/>
      <c r="AU10" s="1805"/>
      <c r="AV10" s="1805"/>
      <c r="AW10" s="1805"/>
      <c r="AX10" s="1805"/>
      <c r="AY10" s="1805"/>
      <c r="AZ10" s="1805"/>
      <c r="BA10" s="1805"/>
      <c r="BB10" s="1806"/>
      <c r="BC10" s="1806"/>
      <c r="BD10" s="1806"/>
    </row>
    <row r="11" spans="1:113" ht="12" customHeight="1" x14ac:dyDescent="0.3">
      <c r="A11" s="1630"/>
      <c r="B11" s="671"/>
      <c r="C11" s="671"/>
      <c r="D11" s="671"/>
      <c r="E11" s="671"/>
      <c r="F11" s="671"/>
      <c r="G11" s="671"/>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93"/>
      <c r="AF11" s="493"/>
      <c r="AG11" s="493"/>
      <c r="AH11" s="483"/>
      <c r="AI11" s="483"/>
      <c r="AJ11" s="483"/>
      <c r="AK11" s="483"/>
      <c r="AL11" s="483"/>
      <c r="AM11" s="483"/>
      <c r="AN11" s="483"/>
      <c r="AO11" s="483"/>
      <c r="AP11" s="483"/>
      <c r="AQ11" s="483"/>
      <c r="AR11" s="483"/>
      <c r="AS11" s="483"/>
      <c r="AT11" s="483"/>
      <c r="AU11" s="483"/>
      <c r="AV11" s="483"/>
      <c r="AW11" s="483"/>
      <c r="AX11" s="483"/>
      <c r="AY11" s="483"/>
      <c r="AZ11" s="483"/>
      <c r="BA11" s="483"/>
      <c r="BB11" s="483"/>
      <c r="BC11" s="483"/>
      <c r="BD11" s="483"/>
    </row>
    <row r="12" spans="1:113" s="446" customFormat="1" ht="55.5" customHeight="1" x14ac:dyDescent="0.3">
      <c r="A12" s="1808" t="s">
        <v>1128</v>
      </c>
      <c r="B12" s="1808"/>
      <c r="C12" s="1808"/>
      <c r="D12" s="1808"/>
      <c r="E12" s="1808"/>
      <c r="F12" s="1808"/>
      <c r="G12" s="1808"/>
      <c r="H12" s="1808"/>
      <c r="I12" s="1808"/>
      <c r="J12" s="1808"/>
      <c r="K12" s="1808"/>
      <c r="L12" s="1808"/>
      <c r="M12" s="1808"/>
      <c r="N12" s="1809" t="s">
        <v>1530</v>
      </c>
      <c r="O12" s="1810"/>
      <c r="P12" s="1811" t="s">
        <v>1529</v>
      </c>
      <c r="Q12" s="1812"/>
      <c r="R12" s="1812"/>
      <c r="S12" s="1812"/>
      <c r="T12" s="1812"/>
      <c r="U12" s="1812"/>
      <c r="V12" s="1812"/>
      <c r="W12" s="1812"/>
      <c r="X12" s="1812"/>
      <c r="Y12" s="1812"/>
      <c r="Z12" s="1812"/>
      <c r="AA12" s="1812"/>
      <c r="AB12" s="1812"/>
      <c r="AC12" s="1812"/>
      <c r="AD12" s="1812"/>
      <c r="AE12" s="1812"/>
      <c r="AF12" s="1812"/>
      <c r="AG12" s="1812"/>
      <c r="AH12" s="1812"/>
      <c r="AI12" s="1812"/>
      <c r="AJ12" s="1812"/>
      <c r="AK12" s="1812"/>
      <c r="AL12" s="1812"/>
      <c r="AM12" s="1812"/>
      <c r="AN12" s="1812"/>
      <c r="AO12" s="1812"/>
      <c r="AP12" s="1812"/>
      <c r="AQ12" s="1812"/>
      <c r="AR12" s="1812"/>
      <c r="AS12" s="1812"/>
      <c r="AT12" s="1812"/>
      <c r="AU12" s="1812"/>
      <c r="AV12" s="1812"/>
      <c r="AW12" s="1812"/>
      <c r="AX12" s="1812"/>
      <c r="AY12" s="1812"/>
      <c r="AZ12" s="1812"/>
      <c r="BA12" s="1812"/>
      <c r="BB12" s="1812"/>
      <c r="BC12" s="1812"/>
      <c r="BD12" s="1812"/>
    </row>
    <row r="13" spans="1:113" s="446" customFormat="1" ht="78" customHeight="1" x14ac:dyDescent="0.3">
      <c r="A13" s="1630"/>
      <c r="B13" s="482" t="s">
        <v>1031</v>
      </c>
      <c r="C13" s="1802" t="s">
        <v>1032</v>
      </c>
      <c r="D13" s="1813"/>
      <c r="E13" s="1813"/>
      <c r="F13" s="1813"/>
      <c r="G13" s="1813"/>
      <c r="H13" s="1813"/>
      <c r="I13" s="1813"/>
      <c r="J13" s="1813"/>
      <c r="K13" s="1813"/>
      <c r="L13" s="1813"/>
      <c r="M13" s="1813"/>
      <c r="N13" s="1813"/>
      <c r="O13" s="483" t="s">
        <v>486</v>
      </c>
      <c r="P13" s="1802" t="s">
        <v>1121</v>
      </c>
      <c r="Q13" s="1802"/>
      <c r="R13" s="1802"/>
      <c r="S13" s="1802"/>
      <c r="T13" s="1802"/>
      <c r="U13" s="1802"/>
      <c r="V13" s="1802"/>
      <c r="W13" s="1802"/>
      <c r="X13" s="1802"/>
      <c r="Y13" s="1802"/>
      <c r="Z13" s="1802"/>
      <c r="AA13" s="1802"/>
      <c r="AB13" s="1802"/>
      <c r="AC13" s="1802"/>
      <c r="AD13" s="1802"/>
      <c r="AE13" s="1802"/>
      <c r="AF13" s="1802"/>
      <c r="AG13" s="1802"/>
      <c r="AH13" s="1802"/>
      <c r="AI13" s="1802"/>
      <c r="AJ13" s="1802"/>
      <c r="AK13" s="1802"/>
      <c r="AL13" s="1802"/>
      <c r="AM13" s="1802"/>
      <c r="AN13" s="1802"/>
      <c r="AO13" s="1802"/>
      <c r="AP13" s="1802"/>
      <c r="AQ13" s="1802"/>
      <c r="AR13" s="1802"/>
      <c r="AS13" s="1802"/>
      <c r="AT13" s="1802"/>
      <c r="AU13" s="1802"/>
      <c r="AV13" s="1802"/>
      <c r="AW13" s="1802"/>
      <c r="AX13" s="1802"/>
      <c r="AY13" s="1802"/>
      <c r="AZ13" s="1802"/>
      <c r="BA13" s="1802"/>
      <c r="BB13" s="1802"/>
      <c r="BC13" s="1802"/>
      <c r="BD13" s="1802"/>
      <c r="BE13" s="504"/>
      <c r="BF13" s="504"/>
      <c r="BG13" s="503"/>
      <c r="BH13" s="503"/>
      <c r="BI13" s="503"/>
      <c r="BP13" s="1814"/>
      <c r="BQ13" s="1814"/>
      <c r="BR13" s="1814"/>
      <c r="BS13" s="1814"/>
      <c r="BT13" s="1814"/>
      <c r="BU13" s="1814"/>
      <c r="BV13" s="1814"/>
      <c r="BW13" s="1814"/>
      <c r="BX13" s="1814"/>
      <c r="BY13" s="1814"/>
      <c r="BZ13" s="1814"/>
      <c r="CA13" s="1814"/>
      <c r="CB13" s="1814"/>
      <c r="CC13" s="1814"/>
      <c r="CD13" s="1814"/>
      <c r="CE13" s="1814"/>
      <c r="CF13" s="1814"/>
      <c r="CG13" s="1814"/>
      <c r="CH13" s="1814"/>
      <c r="CI13" s="1814"/>
      <c r="CJ13" s="1814"/>
      <c r="CK13" s="1814"/>
      <c r="CL13" s="1814"/>
      <c r="CM13" s="1814"/>
      <c r="CN13" s="1814"/>
      <c r="CO13" s="1814"/>
      <c r="CP13" s="1814"/>
      <c r="CQ13" s="1814"/>
      <c r="CR13" s="1814"/>
      <c r="CS13" s="1814"/>
      <c r="CT13" s="1814"/>
      <c r="CU13" s="1814"/>
      <c r="CV13" s="1814"/>
      <c r="CW13" s="1814"/>
      <c r="CX13" s="1814"/>
      <c r="CY13" s="1814"/>
      <c r="CZ13" s="1814"/>
      <c r="DA13" s="1814"/>
      <c r="DB13" s="1814"/>
      <c r="DC13" s="1814"/>
      <c r="DD13" s="1814"/>
      <c r="DE13" s="1814"/>
      <c r="DF13" s="1814"/>
      <c r="DG13" s="1814"/>
      <c r="DH13" s="1814"/>
      <c r="DI13" s="1814"/>
    </row>
    <row r="14" spans="1:113" s="446" customFormat="1" ht="99.75" customHeight="1" x14ac:dyDescent="0.3">
      <c r="A14" s="1630"/>
      <c r="B14" s="491"/>
      <c r="C14" s="486"/>
      <c r="D14" s="486"/>
      <c r="E14" s="486"/>
      <c r="F14" s="486"/>
      <c r="G14" s="486"/>
      <c r="H14" s="486"/>
      <c r="I14" s="486"/>
      <c r="J14" s="486"/>
      <c r="K14" s="486"/>
      <c r="L14" s="486"/>
      <c r="M14" s="486"/>
      <c r="N14" s="486"/>
      <c r="O14" s="483" t="s">
        <v>1001</v>
      </c>
      <c r="P14" s="1802" t="s">
        <v>1277</v>
      </c>
      <c r="Q14" s="1802"/>
      <c r="R14" s="1802"/>
      <c r="S14" s="1802"/>
      <c r="T14" s="1802"/>
      <c r="U14" s="1802"/>
      <c r="V14" s="1802"/>
      <c r="W14" s="1802"/>
      <c r="X14" s="1802"/>
      <c r="Y14" s="1802"/>
      <c r="Z14" s="1802"/>
      <c r="AA14" s="1802"/>
      <c r="AB14" s="1802"/>
      <c r="AC14" s="1802"/>
      <c r="AD14" s="1802"/>
      <c r="AE14" s="1802"/>
      <c r="AF14" s="1802"/>
      <c r="AG14" s="1802"/>
      <c r="AH14" s="1802"/>
      <c r="AI14" s="1802"/>
      <c r="AJ14" s="1802"/>
      <c r="AK14" s="1802"/>
      <c r="AL14" s="1802"/>
      <c r="AM14" s="1802"/>
      <c r="AN14" s="1802"/>
      <c r="AO14" s="1802"/>
      <c r="AP14" s="1802"/>
      <c r="AQ14" s="1802"/>
      <c r="AR14" s="1802"/>
      <c r="AS14" s="1802"/>
      <c r="AT14" s="1802"/>
      <c r="AU14" s="1802"/>
      <c r="AV14" s="1802"/>
      <c r="AW14" s="1802"/>
      <c r="AX14" s="1802"/>
      <c r="AY14" s="1802"/>
      <c r="AZ14" s="1802"/>
      <c r="BA14" s="1802"/>
      <c r="BB14" s="1802"/>
      <c r="BC14" s="1802"/>
      <c r="BD14" s="1802"/>
      <c r="BE14" s="483"/>
      <c r="BF14" s="483"/>
      <c r="BG14" s="503"/>
      <c r="BH14" s="503"/>
      <c r="BI14" s="503"/>
      <c r="BP14" s="1814"/>
      <c r="BQ14" s="1814"/>
      <c r="BR14" s="1814"/>
      <c r="BS14" s="1814"/>
      <c r="BT14" s="1814"/>
      <c r="BU14" s="1814"/>
      <c r="BV14" s="1814"/>
      <c r="BW14" s="1814"/>
      <c r="BX14" s="1814"/>
      <c r="BY14" s="1814"/>
      <c r="BZ14" s="1814"/>
      <c r="CA14" s="1814"/>
      <c r="CB14" s="1814"/>
      <c r="CC14" s="1814"/>
      <c r="CD14" s="1814"/>
      <c r="CE14" s="1814"/>
      <c r="CF14" s="1814"/>
      <c r="CG14" s="1814"/>
      <c r="CH14" s="1814"/>
      <c r="CI14" s="1814"/>
      <c r="CJ14" s="1814"/>
      <c r="CK14" s="1814"/>
      <c r="CL14" s="1814"/>
      <c r="CM14" s="1814"/>
      <c r="CN14" s="1814"/>
      <c r="CO14" s="1814"/>
      <c r="CP14" s="1814"/>
      <c r="CQ14" s="1814"/>
      <c r="CR14" s="1814"/>
      <c r="CS14" s="1814"/>
      <c r="CT14" s="1814"/>
      <c r="CU14" s="1814"/>
      <c r="CV14" s="1814"/>
      <c r="CW14" s="1814"/>
      <c r="CX14" s="1814"/>
      <c r="CY14" s="1814"/>
      <c r="CZ14" s="1814"/>
      <c r="DA14" s="1814"/>
      <c r="DB14" s="1814"/>
      <c r="DC14" s="1814"/>
      <c r="DD14" s="1814"/>
      <c r="DE14" s="1814"/>
      <c r="DF14" s="1814"/>
      <c r="DG14" s="1814"/>
      <c r="DH14" s="1814"/>
      <c r="DI14" s="1814"/>
    </row>
    <row r="15" spans="1:113" s="446" customFormat="1" ht="79.150000000000006" customHeight="1" x14ac:dyDescent="0.3">
      <c r="A15" s="1630"/>
      <c r="B15" s="482" t="s">
        <v>901</v>
      </c>
      <c r="C15" s="1802" t="s">
        <v>373</v>
      </c>
      <c r="D15" s="1630"/>
      <c r="E15" s="1630"/>
      <c r="F15" s="1630"/>
      <c r="G15" s="1630"/>
      <c r="H15" s="1630"/>
      <c r="I15" s="1630"/>
      <c r="J15" s="1630"/>
      <c r="K15" s="1630"/>
      <c r="L15" s="1630"/>
      <c r="M15" s="1630"/>
      <c r="N15" s="1630"/>
      <c r="O15" s="483" t="s">
        <v>486</v>
      </c>
      <c r="P15" s="1802" t="s">
        <v>1352</v>
      </c>
      <c r="Q15" s="1802"/>
      <c r="R15" s="1802"/>
      <c r="S15" s="1802"/>
      <c r="T15" s="1802"/>
      <c r="U15" s="1802"/>
      <c r="V15" s="1802"/>
      <c r="W15" s="1802"/>
      <c r="X15" s="1802"/>
      <c r="Y15" s="1802"/>
      <c r="Z15" s="1802"/>
      <c r="AA15" s="1802"/>
      <c r="AB15" s="1802"/>
      <c r="AC15" s="1802"/>
      <c r="AD15" s="1802"/>
      <c r="AE15" s="1802"/>
      <c r="AF15" s="1802"/>
      <c r="AG15" s="1802"/>
      <c r="AH15" s="1802"/>
      <c r="AI15" s="1802"/>
      <c r="AJ15" s="1802"/>
      <c r="AK15" s="1802"/>
      <c r="AL15" s="1802"/>
      <c r="AM15" s="1802"/>
      <c r="AN15" s="1802"/>
      <c r="AO15" s="1802"/>
      <c r="AP15" s="1802"/>
      <c r="AQ15" s="1802"/>
      <c r="AR15" s="1802"/>
      <c r="AS15" s="1802"/>
      <c r="AT15" s="1802"/>
      <c r="AU15" s="1802"/>
      <c r="AV15" s="1802"/>
      <c r="AW15" s="1802"/>
      <c r="AX15" s="1802"/>
      <c r="AY15" s="1802"/>
      <c r="AZ15" s="1802"/>
      <c r="BA15" s="1802"/>
      <c r="BB15" s="1802"/>
      <c r="BC15" s="1802"/>
      <c r="BD15" s="1802"/>
      <c r="BE15" s="483"/>
      <c r="BF15" s="483"/>
      <c r="BG15" s="447"/>
      <c r="BH15" s="447"/>
      <c r="BI15" s="447"/>
      <c r="BP15" s="1802"/>
      <c r="BQ15" s="1802"/>
      <c r="BR15" s="1802"/>
      <c r="BS15" s="1802"/>
      <c r="BT15" s="1802"/>
      <c r="BU15" s="1802"/>
      <c r="BV15" s="1802"/>
      <c r="BW15" s="1802"/>
      <c r="BX15" s="1802"/>
      <c r="BY15" s="1802"/>
      <c r="BZ15" s="1802"/>
      <c r="CA15" s="1802"/>
      <c r="CB15" s="1802"/>
      <c r="CC15" s="1802"/>
      <c r="CD15" s="1802"/>
      <c r="CE15" s="1802"/>
      <c r="CF15" s="1802"/>
      <c r="CG15" s="1802"/>
      <c r="CH15" s="1802"/>
      <c r="CI15" s="1802"/>
      <c r="CJ15" s="1802"/>
      <c r="CK15" s="1802"/>
      <c r="CL15" s="1802"/>
      <c r="CM15" s="1802"/>
      <c r="CN15" s="1802"/>
      <c r="CO15" s="1802"/>
      <c r="CP15" s="1802"/>
      <c r="CQ15" s="1802"/>
      <c r="CR15" s="1802"/>
      <c r="CS15" s="1802"/>
      <c r="CT15" s="1802"/>
      <c r="CU15" s="1802"/>
      <c r="CV15" s="1802"/>
      <c r="CW15" s="1802"/>
      <c r="CX15" s="1802"/>
      <c r="CY15" s="1802"/>
      <c r="CZ15" s="1802"/>
      <c r="DA15" s="1802"/>
      <c r="DB15" s="1802"/>
      <c r="DC15" s="1802"/>
      <c r="DD15" s="1802"/>
      <c r="DE15" s="1802"/>
      <c r="DF15" s="1802"/>
      <c r="DG15" s="1802"/>
      <c r="DH15" s="1802"/>
      <c r="DI15" s="1802"/>
    </row>
    <row r="16" spans="1:113" s="446" customFormat="1" ht="48" customHeight="1" x14ac:dyDescent="0.3">
      <c r="A16" s="1630"/>
      <c r="B16" s="492"/>
      <c r="C16" s="486"/>
      <c r="D16" s="486"/>
      <c r="E16" s="486"/>
      <c r="F16" s="486"/>
      <c r="G16" s="486"/>
      <c r="H16" s="486"/>
      <c r="I16" s="486"/>
      <c r="J16" s="486"/>
      <c r="K16" s="486"/>
      <c r="L16" s="486"/>
      <c r="M16" s="486"/>
      <c r="N16" s="486"/>
      <c r="O16" s="483" t="s">
        <v>1471</v>
      </c>
      <c r="P16" s="1802" t="s">
        <v>1473</v>
      </c>
      <c r="Q16" s="1802"/>
      <c r="R16" s="1802"/>
      <c r="S16" s="1802"/>
      <c r="T16" s="1802"/>
      <c r="U16" s="1802"/>
      <c r="V16" s="1802"/>
      <c r="W16" s="1802"/>
      <c r="X16" s="1802"/>
      <c r="Y16" s="1802"/>
      <c r="Z16" s="1802"/>
      <c r="AA16" s="1802"/>
      <c r="AB16" s="1802"/>
      <c r="AC16" s="1802"/>
      <c r="AD16" s="1802"/>
      <c r="AE16" s="1802"/>
      <c r="AF16" s="1802"/>
      <c r="AG16" s="1802"/>
      <c r="AH16" s="1802"/>
      <c r="AI16" s="1802"/>
      <c r="AJ16" s="1802"/>
      <c r="AK16" s="1802"/>
      <c r="AL16" s="1802"/>
      <c r="AM16" s="1802"/>
      <c r="AN16" s="1802"/>
      <c r="AO16" s="1802"/>
      <c r="AP16" s="1802"/>
      <c r="AQ16" s="1802"/>
      <c r="AR16" s="1802"/>
      <c r="AS16" s="1802"/>
      <c r="AT16" s="1802"/>
      <c r="AU16" s="1802"/>
      <c r="AV16" s="1802"/>
      <c r="AW16" s="1802"/>
      <c r="AX16" s="1802"/>
      <c r="AY16" s="1802"/>
      <c r="AZ16" s="1802"/>
      <c r="BA16" s="1802"/>
      <c r="BB16" s="1802"/>
      <c r="BC16" s="1802"/>
      <c r="BD16" s="1802"/>
      <c r="BE16" s="483"/>
      <c r="BF16" s="483"/>
      <c r="BG16" s="479" t="s">
        <v>301</v>
      </c>
      <c r="BH16" s="447"/>
      <c r="BI16" s="447"/>
      <c r="BP16" s="1802"/>
      <c r="BQ16" s="1802"/>
      <c r="BR16" s="1802"/>
      <c r="BS16" s="1802"/>
      <c r="BT16" s="1802"/>
      <c r="BU16" s="1802"/>
      <c r="BV16" s="1802"/>
      <c r="BW16" s="1802"/>
      <c r="BX16" s="1802"/>
      <c r="BY16" s="1802"/>
      <c r="BZ16" s="1802"/>
      <c r="CA16" s="1802"/>
      <c r="CB16" s="1802"/>
      <c r="CC16" s="1802"/>
      <c r="CD16" s="1802"/>
      <c r="CE16" s="1802"/>
      <c r="CF16" s="1802"/>
      <c r="CG16" s="1802"/>
      <c r="CH16" s="1802"/>
      <c r="CI16" s="1802"/>
      <c r="CJ16" s="1802"/>
      <c r="CK16" s="1802"/>
      <c r="CL16" s="1802"/>
      <c r="CM16" s="1802"/>
      <c r="CN16" s="1802"/>
      <c r="CO16" s="1802"/>
      <c r="CP16" s="1802"/>
      <c r="CQ16" s="1802"/>
      <c r="CR16" s="1802"/>
      <c r="CS16" s="1802"/>
      <c r="CT16" s="1802"/>
      <c r="CU16" s="1802"/>
      <c r="CV16" s="1802"/>
      <c r="CW16" s="1802"/>
      <c r="CX16" s="1802"/>
      <c r="CY16" s="1802"/>
      <c r="CZ16" s="1802"/>
      <c r="DA16" s="1802"/>
      <c r="DB16" s="1802"/>
      <c r="DC16" s="1802"/>
      <c r="DD16" s="1802"/>
      <c r="DE16" s="1802"/>
      <c r="DF16" s="1802"/>
      <c r="DG16" s="1802"/>
      <c r="DH16" s="1802"/>
      <c r="DI16" s="1802"/>
    </row>
    <row r="17" spans="1:113" s="446" customFormat="1" ht="48" customHeight="1" x14ac:dyDescent="0.3">
      <c r="A17" s="447"/>
      <c r="B17" s="492"/>
      <c r="C17" s="486"/>
      <c r="D17" s="486"/>
      <c r="E17" s="486"/>
      <c r="F17" s="486"/>
      <c r="G17" s="486"/>
      <c r="H17" s="486"/>
      <c r="I17" s="486"/>
      <c r="J17" s="486"/>
      <c r="K17" s="486"/>
      <c r="L17" s="486"/>
      <c r="M17" s="486"/>
      <c r="N17" s="486"/>
      <c r="O17" s="483"/>
      <c r="P17" s="483"/>
      <c r="Q17" s="625" t="s">
        <v>629</v>
      </c>
      <c r="R17" s="1790" t="s">
        <v>1472</v>
      </c>
      <c r="S17" s="1815"/>
      <c r="T17" s="1815"/>
      <c r="U17" s="1815"/>
      <c r="V17" s="1815"/>
      <c r="W17" s="1815"/>
      <c r="X17" s="1815"/>
      <c r="Y17" s="1815"/>
      <c r="Z17" s="1815"/>
      <c r="AA17" s="1815"/>
      <c r="AB17" s="1815"/>
      <c r="AC17" s="1815"/>
      <c r="AD17" s="1815"/>
      <c r="AE17" s="1815"/>
      <c r="AF17" s="1815"/>
      <c r="AG17" s="1815"/>
      <c r="AH17" s="1815"/>
      <c r="AI17" s="1815"/>
      <c r="AJ17" s="1815"/>
      <c r="AK17" s="1815"/>
      <c r="AL17" s="1815"/>
      <c r="AM17" s="1815"/>
      <c r="AN17" s="1815"/>
      <c r="AO17" s="1815"/>
      <c r="AP17" s="1815"/>
      <c r="AQ17" s="1815"/>
      <c r="AR17" s="1815"/>
      <c r="AS17" s="1815"/>
      <c r="AT17" s="1815"/>
      <c r="AU17" s="1815"/>
      <c r="AV17" s="1815"/>
      <c r="AW17" s="1815"/>
      <c r="AX17" s="1815"/>
      <c r="AY17" s="1815"/>
      <c r="AZ17" s="1815"/>
      <c r="BA17" s="1815"/>
      <c r="BB17" s="1815"/>
      <c r="BC17" s="1815"/>
      <c r="BD17" s="1815"/>
      <c r="BE17" s="483"/>
      <c r="BF17" s="483"/>
      <c r="BG17" s="447"/>
      <c r="BH17" s="447"/>
      <c r="BI17" s="447"/>
      <c r="BP17" s="483"/>
      <c r="BQ17" s="483"/>
      <c r="BR17" s="483"/>
      <c r="BS17" s="483"/>
      <c r="BT17" s="483"/>
      <c r="BU17" s="483"/>
      <c r="BV17" s="483"/>
      <c r="BW17" s="483"/>
      <c r="BX17" s="483"/>
      <c r="BY17" s="483"/>
      <c r="BZ17" s="483"/>
      <c r="CA17" s="483"/>
      <c r="CB17" s="483"/>
      <c r="CC17" s="483"/>
      <c r="CD17" s="483"/>
      <c r="CE17" s="483"/>
      <c r="CF17" s="483"/>
      <c r="CG17" s="483"/>
      <c r="CH17" s="483"/>
      <c r="CI17" s="483"/>
      <c r="CJ17" s="483"/>
      <c r="CK17" s="483"/>
      <c r="CL17" s="483"/>
      <c r="CM17" s="483"/>
      <c r="CN17" s="483"/>
      <c r="CO17" s="483"/>
      <c r="CP17" s="483"/>
      <c r="CQ17" s="483"/>
      <c r="CR17" s="483"/>
      <c r="CS17" s="483"/>
      <c r="CT17" s="483"/>
      <c r="CU17" s="483"/>
      <c r="CV17" s="483"/>
      <c r="CW17" s="483"/>
      <c r="CX17" s="483"/>
      <c r="CY17" s="483"/>
      <c r="CZ17" s="483"/>
      <c r="DA17" s="483"/>
      <c r="DB17" s="483"/>
      <c r="DC17" s="483"/>
      <c r="DD17" s="483"/>
      <c r="DE17" s="483"/>
      <c r="DF17" s="483"/>
      <c r="DG17" s="483"/>
      <c r="DH17" s="483"/>
      <c r="DI17" s="483"/>
    </row>
    <row r="18" spans="1:113" s="446" customFormat="1" ht="45" customHeight="1" x14ac:dyDescent="0.3">
      <c r="A18" s="1630"/>
      <c r="B18" s="482" t="s">
        <v>1011</v>
      </c>
      <c r="C18" s="1802" t="s">
        <v>82</v>
      </c>
      <c r="D18" s="1801"/>
      <c r="E18" s="1801"/>
      <c r="F18" s="1801"/>
      <c r="G18" s="1801"/>
      <c r="H18" s="1801"/>
      <c r="I18" s="1801"/>
      <c r="J18" s="1801"/>
      <c r="K18" s="1801"/>
      <c r="L18" s="1801"/>
      <c r="M18" s="1801"/>
      <c r="N18" s="1801"/>
      <c r="O18" s="1801"/>
      <c r="P18" s="1801"/>
      <c r="Q18" s="1801"/>
      <c r="R18" s="1801"/>
      <c r="S18" s="1801"/>
      <c r="T18" s="1801"/>
      <c r="U18" s="1801"/>
      <c r="V18" s="1801"/>
      <c r="W18" s="1801"/>
      <c r="X18" s="1801"/>
      <c r="Y18" s="1801"/>
      <c r="Z18" s="1801"/>
      <c r="AA18" s="1801"/>
      <c r="AB18" s="1801"/>
      <c r="AC18" s="1801"/>
      <c r="AD18" s="1801"/>
      <c r="AE18" s="1801"/>
      <c r="AF18" s="1801"/>
      <c r="AG18" s="1801"/>
      <c r="AH18" s="1801"/>
      <c r="AI18" s="1801"/>
      <c r="AJ18" s="1801"/>
      <c r="AK18" s="1801"/>
      <c r="AL18" s="1801"/>
      <c r="AM18" s="1801"/>
      <c r="AN18" s="1801"/>
      <c r="AO18" s="1801"/>
      <c r="AP18" s="1801"/>
      <c r="AQ18" s="1801"/>
      <c r="AR18" s="1801"/>
      <c r="AS18" s="1801"/>
      <c r="AT18" s="1801"/>
      <c r="AU18" s="1801"/>
      <c r="AV18" s="1801"/>
      <c r="AW18" s="1801"/>
      <c r="AX18" s="1801"/>
      <c r="AY18" s="1801"/>
      <c r="AZ18" s="1801"/>
      <c r="BA18" s="1801"/>
      <c r="BB18" s="486"/>
      <c r="BC18" s="486"/>
      <c r="BD18" s="486"/>
    </row>
    <row r="19" spans="1:113" s="446" customFormat="1" ht="30" customHeight="1" x14ac:dyDescent="0.3">
      <c r="A19" s="1630"/>
      <c r="B19" s="493"/>
      <c r="C19" s="483"/>
      <c r="D19" s="483"/>
      <c r="E19" s="498"/>
      <c r="F19" s="498"/>
      <c r="G19" s="498"/>
      <c r="H19" s="498"/>
      <c r="I19" s="498"/>
      <c r="J19" s="498"/>
      <c r="K19" s="498"/>
      <c r="L19" s="498"/>
      <c r="M19" s="498"/>
      <c r="N19" s="498"/>
      <c r="O19" s="1816" t="s">
        <v>1480</v>
      </c>
      <c r="P19" s="1648"/>
      <c r="Q19" s="1648"/>
      <c r="R19" s="1648"/>
      <c r="S19" s="1648"/>
      <c r="T19" s="1648"/>
      <c r="U19" s="1648"/>
      <c r="V19" s="1648"/>
      <c r="W19" s="1649"/>
      <c r="X19" s="470"/>
      <c r="Y19" s="1817" t="s">
        <v>102</v>
      </c>
      <c r="Z19" s="1817"/>
      <c r="AA19" s="1817"/>
      <c r="AB19" s="1817"/>
      <c r="AC19" s="1817"/>
      <c r="AD19" s="1817"/>
      <c r="AE19" s="1817"/>
      <c r="AF19" s="1818"/>
      <c r="AG19" s="500"/>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1"/>
      <c r="BD19" s="501"/>
      <c r="BG19" s="479"/>
    </row>
    <row r="20" spans="1:113" s="446" customFormat="1" ht="30" customHeight="1" x14ac:dyDescent="0.3">
      <c r="A20" s="1630"/>
      <c r="B20" s="493"/>
      <c r="C20" s="483"/>
      <c r="D20" s="483"/>
      <c r="E20" s="498"/>
      <c r="F20" s="498"/>
      <c r="G20" s="498"/>
      <c r="H20" s="498"/>
      <c r="I20" s="498"/>
      <c r="J20" s="498"/>
      <c r="K20" s="498"/>
      <c r="L20" s="498"/>
      <c r="M20" s="498"/>
      <c r="N20" s="498"/>
      <c r="O20" s="135" t="s">
        <v>204</v>
      </c>
      <c r="P20" s="138" t="str">
        <f>IF(BP64=0,"□","■")</f>
        <v>□</v>
      </c>
      <c r="Q20" s="1652" t="s">
        <v>1482</v>
      </c>
      <c r="R20" s="1652"/>
      <c r="S20" s="1653"/>
      <c r="T20" s="138" t="str">
        <f>IF(P20="■","□","■")</f>
        <v>■</v>
      </c>
      <c r="U20" s="1652" t="s">
        <v>1190</v>
      </c>
      <c r="V20" s="1652"/>
      <c r="W20" s="1652"/>
      <c r="X20" s="135" t="s">
        <v>204</v>
      </c>
      <c r="Y20" s="138" t="str">
        <f>IF(BR64=0,"□","■")</f>
        <v>□</v>
      </c>
      <c r="Z20" s="1652" t="s">
        <v>1482</v>
      </c>
      <c r="AA20" s="1652"/>
      <c r="AB20" s="1653"/>
      <c r="AC20" s="138" t="str">
        <f>IF(Y20="■","□","■")</f>
        <v>■</v>
      </c>
      <c r="AD20" s="1652" t="s">
        <v>1190</v>
      </c>
      <c r="AE20" s="1652"/>
      <c r="AF20" s="1653"/>
      <c r="AG20" s="500"/>
      <c r="AH20" s="501"/>
      <c r="AI20" s="1777" t="s">
        <v>629</v>
      </c>
      <c r="AJ20" s="1852" t="s">
        <v>1483</v>
      </c>
      <c r="AK20" s="1852"/>
      <c r="AL20" s="1852"/>
      <c r="AM20" s="1852"/>
      <c r="AN20" s="1852"/>
      <c r="AO20" s="1852"/>
      <c r="AP20" s="1852"/>
      <c r="AQ20" s="1852"/>
      <c r="AR20" s="1852"/>
      <c r="AS20" s="1852"/>
      <c r="AT20" s="1852"/>
      <c r="AU20" s="1852"/>
      <c r="AV20" s="1852"/>
      <c r="AW20" s="1852"/>
      <c r="AX20" s="1852"/>
      <c r="AY20" s="1852"/>
      <c r="AZ20" s="1852"/>
      <c r="BA20" s="1852"/>
      <c r="BB20" s="1852"/>
      <c r="BC20" s="1852"/>
      <c r="BD20" s="472"/>
      <c r="BE20" s="472"/>
      <c r="BF20" t="s">
        <v>0</v>
      </c>
      <c r="BG20" t="s">
        <v>445</v>
      </c>
      <c r="BH20" t="s">
        <v>555</v>
      </c>
      <c r="BI20" t="s">
        <v>557</v>
      </c>
      <c r="BJ20" t="s">
        <v>955</v>
      </c>
      <c r="BK20"/>
      <c r="BL20"/>
    </row>
    <row r="21" spans="1:113" s="446" customFormat="1" ht="30" customHeight="1" x14ac:dyDescent="0.3">
      <c r="A21" s="1630"/>
      <c r="B21" s="493"/>
      <c r="C21" s="483"/>
      <c r="D21" s="483"/>
      <c r="E21" s="483"/>
      <c r="F21" s="483"/>
      <c r="G21" s="483"/>
      <c r="H21" s="483"/>
      <c r="I21" s="483"/>
      <c r="J21" s="483"/>
      <c r="K21" s="483"/>
      <c r="L21" s="483"/>
      <c r="M21" s="483"/>
      <c r="N21" s="483"/>
      <c r="O21" s="135" t="s">
        <v>206</v>
      </c>
      <c r="P21" s="138" t="str">
        <f>IF(BQ64=0,"□","■")</f>
        <v>□</v>
      </c>
      <c r="Q21" s="1652" t="s">
        <v>1482</v>
      </c>
      <c r="R21" s="1652"/>
      <c r="S21" s="1653"/>
      <c r="T21" s="138" t="str">
        <f>IF(P21="■","□","■")</f>
        <v>■</v>
      </c>
      <c r="U21" s="1652" t="s">
        <v>1190</v>
      </c>
      <c r="V21" s="1652"/>
      <c r="W21" s="1652"/>
      <c r="X21" s="135" t="s">
        <v>206</v>
      </c>
      <c r="Y21" s="138" t="str">
        <f>IF(BS64=0,"□","■")</f>
        <v>□</v>
      </c>
      <c r="Z21" s="1652" t="s">
        <v>1482</v>
      </c>
      <c r="AA21" s="1652"/>
      <c r="AB21" s="1653"/>
      <c r="AC21" s="138" t="str">
        <f>IF(Y21="■","□","■")</f>
        <v>■</v>
      </c>
      <c r="AD21" s="1652" t="s">
        <v>1190</v>
      </c>
      <c r="AE21" s="1652"/>
      <c r="AF21" s="1653"/>
      <c r="AG21" s="500"/>
      <c r="AH21" s="501"/>
      <c r="AI21" s="1777"/>
      <c r="AJ21" s="1852"/>
      <c r="AK21" s="1852"/>
      <c r="AL21" s="1852"/>
      <c r="AM21" s="1852"/>
      <c r="AN21" s="1852"/>
      <c r="AO21" s="1852"/>
      <c r="AP21" s="1852"/>
      <c r="AQ21" s="1852"/>
      <c r="AR21" s="1852"/>
      <c r="AS21" s="1852"/>
      <c r="AT21" s="1852"/>
      <c r="AU21" s="1852"/>
      <c r="AV21" s="1852"/>
      <c r="AW21" s="1852"/>
      <c r="AX21" s="1852"/>
      <c r="AY21" s="1852"/>
      <c r="AZ21" s="1852"/>
      <c r="BA21" s="1852"/>
      <c r="BB21" s="1852"/>
      <c r="BC21" s="1852"/>
      <c r="BD21" s="472"/>
      <c r="BE21" s="472"/>
      <c r="BF21" t="s">
        <v>5</v>
      </c>
      <c r="BG21"/>
      <c r="BH21"/>
      <c r="BI21" s="480" t="s">
        <v>728</v>
      </c>
      <c r="BJ21" s="480"/>
      <c r="BK21"/>
      <c r="BL21"/>
      <c r="BM21"/>
      <c r="BN21"/>
      <c r="BO21"/>
      <c r="BP21"/>
    </row>
    <row r="22" spans="1:113" s="446" customFormat="1" ht="45" customHeight="1" x14ac:dyDescent="0.3">
      <c r="A22" s="1851"/>
      <c r="B22" s="483" t="s">
        <v>1084</v>
      </c>
      <c r="C22" s="1802" t="s">
        <v>1138</v>
      </c>
      <c r="D22" s="1802"/>
      <c r="E22" s="1802"/>
      <c r="F22" s="1802"/>
      <c r="G22" s="1802"/>
      <c r="H22" s="1802"/>
      <c r="I22" s="1802"/>
      <c r="J22" s="1802"/>
      <c r="K22" s="1802"/>
      <c r="L22" s="1802"/>
      <c r="M22" s="1802"/>
      <c r="N22" s="1802"/>
      <c r="O22" s="1802"/>
      <c r="P22" s="1802"/>
      <c r="Q22" s="1802"/>
      <c r="R22" s="1802"/>
      <c r="S22" s="1802"/>
      <c r="T22" s="1802"/>
      <c r="U22" s="1802"/>
      <c r="V22" s="1802"/>
      <c r="W22" s="1802"/>
      <c r="X22" s="1802"/>
      <c r="Y22" s="1802"/>
      <c r="Z22" s="1802"/>
      <c r="AA22" s="1802"/>
      <c r="AB22" s="1802"/>
      <c r="AC22" s="1802"/>
      <c r="AD22" s="1802"/>
      <c r="AE22" s="1802"/>
      <c r="AF22" s="1802"/>
      <c r="AG22" s="1802"/>
      <c r="AH22" s="1802"/>
      <c r="AI22" s="1802"/>
      <c r="AJ22" s="1802"/>
      <c r="AK22" s="1802"/>
      <c r="AL22" s="1802"/>
      <c r="AM22" s="1802"/>
      <c r="AN22" s="1802"/>
      <c r="AO22" s="1802"/>
      <c r="AP22" s="1802"/>
      <c r="AQ22" s="1802"/>
      <c r="AR22" s="1802"/>
      <c r="AS22" s="1802"/>
      <c r="AT22" s="1802"/>
      <c r="AU22" s="1802"/>
      <c r="AV22" s="1802"/>
      <c r="AW22" s="1802"/>
      <c r="AX22" s="1802"/>
      <c r="AY22" s="1802"/>
      <c r="AZ22" s="1802"/>
      <c r="BA22" s="1802"/>
      <c r="BB22" s="1802"/>
      <c r="BC22" s="1802"/>
      <c r="BD22" s="1802"/>
      <c r="BF22"/>
      <c r="BG22"/>
      <c r="BH22"/>
      <c r="BI22" s="480"/>
      <c r="BJ22" s="480"/>
      <c r="BK22"/>
      <c r="BL22"/>
      <c r="BM22"/>
      <c r="BP22"/>
      <c r="BQ22"/>
      <c r="BR22"/>
      <c r="BS22"/>
      <c r="BT22"/>
      <c r="BU22"/>
    </row>
    <row r="23" spans="1:113" ht="34.15" customHeight="1" x14ac:dyDescent="0.3">
      <c r="A23" s="1779" t="s">
        <v>1117</v>
      </c>
      <c r="B23" s="671"/>
      <c r="C23" s="671"/>
      <c r="D23" s="671"/>
      <c r="E23" s="671"/>
      <c r="F23" s="671"/>
      <c r="G23" s="671"/>
      <c r="H23" s="671"/>
      <c r="I23" s="671"/>
      <c r="J23" s="671"/>
      <c r="K23" s="671"/>
      <c r="L23" s="671"/>
      <c r="M23" s="671"/>
      <c r="N23" s="671"/>
      <c r="O23" s="671"/>
      <c r="P23" s="671"/>
      <c r="Q23" s="671"/>
      <c r="R23" s="671"/>
      <c r="S23" s="671"/>
      <c r="T23" s="671"/>
      <c r="U23" s="671"/>
      <c r="V23" s="671"/>
      <c r="W23" s="671"/>
      <c r="X23" s="671"/>
      <c r="Y23" s="38"/>
      <c r="Z23" s="38"/>
      <c r="AA23" s="38"/>
      <c r="AB23" s="38"/>
      <c r="AC23" s="38"/>
      <c r="AD23" s="38"/>
      <c r="AE23" s="39"/>
      <c r="AF23" s="39"/>
      <c r="AG23" s="39"/>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F23" t="s">
        <v>0</v>
      </c>
      <c r="BI23" s="1668"/>
      <c r="BJ23" s="1819"/>
      <c r="BK23" s="1669"/>
      <c r="BL23" s="137"/>
      <c r="BM23" s="506"/>
      <c r="BN23" s="137"/>
      <c r="BO23" s="137"/>
    </row>
    <row r="24" spans="1:113" s="446" customFormat="1" ht="27" customHeight="1" x14ac:dyDescent="0.3">
      <c r="A24" s="671"/>
      <c r="B24" s="671"/>
      <c r="C24" s="671"/>
      <c r="D24" s="671"/>
      <c r="E24" s="671"/>
      <c r="F24" s="671"/>
      <c r="G24" s="671"/>
      <c r="H24" s="671"/>
      <c r="I24" s="671"/>
      <c r="J24" s="671"/>
      <c r="K24" s="671"/>
      <c r="L24" s="671"/>
      <c r="M24" s="671"/>
      <c r="N24" s="671"/>
      <c r="O24" s="671"/>
      <c r="P24" s="671"/>
      <c r="Q24" s="671"/>
      <c r="R24" s="671"/>
      <c r="S24" s="671"/>
      <c r="T24" s="671"/>
      <c r="U24" s="671"/>
      <c r="V24" s="671"/>
      <c r="W24" s="671"/>
      <c r="X24" s="671"/>
      <c r="Y24" s="1654" t="s">
        <v>1028</v>
      </c>
      <c r="Z24" s="1655"/>
      <c r="AA24" s="1655"/>
      <c r="AB24" s="1655"/>
      <c r="AC24" s="1655"/>
      <c r="AD24" s="1656"/>
      <c r="AE24" s="1657" t="s">
        <v>1122</v>
      </c>
      <c r="AF24" s="1658"/>
      <c r="AG24" s="1658"/>
      <c r="AH24" s="1658"/>
      <c r="AI24" s="1658"/>
      <c r="AJ24" s="1658"/>
      <c r="AK24" s="1658"/>
      <c r="AL24" s="1658"/>
      <c r="AM24" s="1658"/>
      <c r="AN24" s="1658"/>
      <c r="AO24" s="1658"/>
      <c r="AP24" s="1658"/>
      <c r="AQ24" s="1658"/>
      <c r="AR24" s="1658"/>
      <c r="AS24" s="1658"/>
      <c r="AT24" s="1658"/>
      <c r="AU24" s="1658"/>
      <c r="AV24" s="1658"/>
      <c r="AW24" s="1658"/>
      <c r="AX24" s="1658"/>
      <c r="AY24" s="1658"/>
      <c r="AZ24" s="1658"/>
      <c r="BA24" s="1658"/>
      <c r="BB24" s="1658"/>
      <c r="BC24" s="1658"/>
      <c r="BD24" s="1659"/>
      <c r="BF24" t="s">
        <v>5</v>
      </c>
      <c r="BG24" s="137" t="s">
        <v>59</v>
      </c>
      <c r="BH24" s="137"/>
      <c r="BI24" s="137" t="s">
        <v>631</v>
      </c>
      <c r="BJ24" s="478"/>
      <c r="BK24" s="478"/>
      <c r="BL24" s="137" t="s">
        <v>1313</v>
      </c>
      <c r="BM24" s="137" t="s">
        <v>1021</v>
      </c>
      <c r="BN24" s="137"/>
      <c r="BP24" s="446" t="s">
        <v>624</v>
      </c>
      <c r="BQ24" t="s">
        <v>1513</v>
      </c>
      <c r="BR24" t="s">
        <v>294</v>
      </c>
      <c r="BS24" t="s">
        <v>1514</v>
      </c>
      <c r="BT24"/>
      <c r="BU24"/>
    </row>
    <row r="25" spans="1:113" s="446" customFormat="1" ht="27" customHeight="1" x14ac:dyDescent="0.3">
      <c r="A25" s="1853" t="s">
        <v>673</v>
      </c>
      <c r="B25" s="1854"/>
      <c r="C25" s="1854"/>
      <c r="D25" s="1854"/>
      <c r="E25" s="1854"/>
      <c r="F25" s="1854"/>
      <c r="G25" s="1854"/>
      <c r="H25" s="1854"/>
      <c r="I25" s="1854"/>
      <c r="J25" s="1854"/>
      <c r="K25" s="1854"/>
      <c r="L25" s="1854"/>
      <c r="M25" s="1854"/>
      <c r="N25" s="1854"/>
      <c r="O25" s="1854"/>
      <c r="P25" s="1854"/>
      <c r="Q25" s="1854"/>
      <c r="R25" s="1854"/>
      <c r="S25" s="1854"/>
      <c r="T25" s="1854"/>
      <c r="U25" s="1854"/>
      <c r="V25" s="1855"/>
      <c r="W25" s="1859" t="s">
        <v>508</v>
      </c>
      <c r="X25" s="1860"/>
      <c r="Y25" s="1863" t="s">
        <v>719</v>
      </c>
      <c r="Z25" s="1784"/>
      <c r="AA25" s="1784"/>
      <c r="AB25" s="1784" t="s">
        <v>26</v>
      </c>
      <c r="AC25" s="1784"/>
      <c r="AD25" s="1788"/>
      <c r="AE25" s="1662" t="s">
        <v>638</v>
      </c>
      <c r="AF25" s="1663"/>
      <c r="AG25" s="1663"/>
      <c r="AH25" s="1663"/>
      <c r="AI25" s="1663"/>
      <c r="AJ25" s="1663"/>
      <c r="AK25" s="1663"/>
      <c r="AL25" s="1663"/>
      <c r="AM25" s="1663"/>
      <c r="AN25" s="1663"/>
      <c r="AO25" s="1663"/>
      <c r="AP25" s="1663"/>
      <c r="AQ25" s="1663"/>
      <c r="AR25" s="1664" t="s">
        <v>811</v>
      </c>
      <c r="AS25" s="1663"/>
      <c r="AT25" s="1663"/>
      <c r="AU25" s="1663"/>
      <c r="AV25" s="1663"/>
      <c r="AW25" s="1663"/>
      <c r="AX25" s="1663"/>
      <c r="AY25" s="1663"/>
      <c r="AZ25" s="1663"/>
      <c r="BA25" s="1663"/>
      <c r="BB25" s="1663"/>
      <c r="BC25" s="1663"/>
      <c r="BD25" s="1665"/>
      <c r="BF25"/>
      <c r="BG25" s="137"/>
      <c r="BH25" s="137"/>
      <c r="BI25" s="137"/>
      <c r="BJ25" s="137"/>
      <c r="BK25" s="478"/>
      <c r="BL25" s="1820" t="s">
        <v>210</v>
      </c>
      <c r="BM25" s="1821"/>
      <c r="BN25" s="137"/>
      <c r="BP25" s="1820" t="s">
        <v>986</v>
      </c>
      <c r="BQ25" s="1821"/>
      <c r="BR25" s="1820" t="s">
        <v>320</v>
      </c>
      <c r="BS25" s="1821"/>
      <c r="BT25"/>
      <c r="BU25"/>
    </row>
    <row r="26" spans="1:113" s="446" customFormat="1" ht="27" customHeight="1" x14ac:dyDescent="0.3">
      <c r="A26" s="1856"/>
      <c r="B26" s="1857"/>
      <c r="C26" s="1857"/>
      <c r="D26" s="1857"/>
      <c r="E26" s="1857"/>
      <c r="F26" s="1857"/>
      <c r="G26" s="1857"/>
      <c r="H26" s="1857"/>
      <c r="I26" s="1857"/>
      <c r="J26" s="1857"/>
      <c r="K26" s="1857"/>
      <c r="L26" s="1857"/>
      <c r="M26" s="1857"/>
      <c r="N26" s="1857"/>
      <c r="O26" s="1857"/>
      <c r="P26" s="1857"/>
      <c r="Q26" s="1857"/>
      <c r="R26" s="1857"/>
      <c r="S26" s="1857"/>
      <c r="T26" s="1857"/>
      <c r="U26" s="1857"/>
      <c r="V26" s="1858"/>
      <c r="W26" s="1861"/>
      <c r="X26" s="1862"/>
      <c r="Y26" s="1785"/>
      <c r="Z26" s="1786"/>
      <c r="AA26" s="1786"/>
      <c r="AB26" s="1786"/>
      <c r="AC26" s="1786"/>
      <c r="AD26" s="1789"/>
      <c r="AE26" s="1672" t="s">
        <v>1123</v>
      </c>
      <c r="AF26" s="1673"/>
      <c r="AG26" s="1673"/>
      <c r="AH26" s="1674" t="s">
        <v>859</v>
      </c>
      <c r="AI26" s="1674"/>
      <c r="AJ26" s="1674"/>
      <c r="AK26" s="1674"/>
      <c r="AL26" s="1674"/>
      <c r="AM26" s="1674"/>
      <c r="AN26" s="1674"/>
      <c r="AO26" s="1675" t="s">
        <v>1041</v>
      </c>
      <c r="AP26" s="1674"/>
      <c r="AQ26" s="1674"/>
      <c r="AR26" s="1675" t="s">
        <v>1124</v>
      </c>
      <c r="AS26" s="1674"/>
      <c r="AT26" s="1674"/>
      <c r="AU26" s="1674" t="s">
        <v>859</v>
      </c>
      <c r="AV26" s="1674"/>
      <c r="AW26" s="1674"/>
      <c r="AX26" s="1674"/>
      <c r="AY26" s="1674"/>
      <c r="AZ26" s="1674"/>
      <c r="BA26" s="1674"/>
      <c r="BB26" s="1675" t="s">
        <v>1126</v>
      </c>
      <c r="BC26" s="1674"/>
      <c r="BD26" s="1676"/>
      <c r="BE26"/>
      <c r="BF26">
        <v>26</v>
      </c>
      <c r="BG26" s="137"/>
      <c r="BH26" s="137"/>
      <c r="BI26" s="137"/>
      <c r="BJ26" s="137"/>
      <c r="BK26" s="478"/>
      <c r="BL26" s="505" t="s">
        <v>204</v>
      </c>
      <c r="BM26" s="505" t="s">
        <v>206</v>
      </c>
      <c r="BN26" s="137"/>
      <c r="BP26" s="481" t="s">
        <v>204</v>
      </c>
      <c r="BQ26" s="481" t="s">
        <v>206</v>
      </c>
      <c r="BR26" s="481" t="s">
        <v>204</v>
      </c>
      <c r="BS26" s="481" t="s">
        <v>206</v>
      </c>
      <c r="BT26" s="137"/>
      <c r="BU26"/>
    </row>
    <row r="27" spans="1:113" s="446" customFormat="1" ht="27" customHeight="1" x14ac:dyDescent="0.3">
      <c r="A27" s="487" t="str">
        <f t="shared" ref="A27:A32" si="0">IF(BT27&gt;0,"■","□")</f>
        <v>□</v>
      </c>
      <c r="B27" s="453">
        <v>1</v>
      </c>
      <c r="C27" s="1689" t="s">
        <v>341</v>
      </c>
      <c r="D27" s="1690"/>
      <c r="E27" s="1690"/>
      <c r="F27" s="1690"/>
      <c r="G27" s="1690"/>
      <c r="H27" s="1690"/>
      <c r="I27" s="1690"/>
      <c r="J27" s="1690"/>
      <c r="K27" s="1690"/>
      <c r="L27" s="1690"/>
      <c r="M27" s="1690"/>
      <c r="N27" s="1690"/>
      <c r="O27" s="1690"/>
      <c r="P27" s="1690"/>
      <c r="Q27" s="1690"/>
      <c r="R27" s="1690"/>
      <c r="S27" s="1690"/>
      <c r="T27" s="1690"/>
      <c r="U27" s="1690"/>
      <c r="V27" s="1822"/>
      <c r="W27" s="1823" t="s">
        <v>560</v>
      </c>
      <c r="X27" s="1824"/>
      <c r="Y27" s="1825"/>
      <c r="Z27" s="1826"/>
      <c r="AA27" s="1826"/>
      <c r="AB27" s="1827"/>
      <c r="AC27" s="1826"/>
      <c r="AD27" s="1828"/>
      <c r="AE27" s="1829"/>
      <c r="AF27" s="1830"/>
      <c r="AG27" s="1830"/>
      <c r="AH27" s="798"/>
      <c r="AI27" s="798"/>
      <c r="AJ27" s="798"/>
      <c r="AK27" s="798"/>
      <c r="AL27" s="798"/>
      <c r="AM27" s="798"/>
      <c r="AN27" s="798"/>
      <c r="AO27" s="1830" t="s">
        <v>728</v>
      </c>
      <c r="AP27" s="1830"/>
      <c r="AQ27" s="1830"/>
      <c r="AR27" s="1830"/>
      <c r="AS27" s="1830"/>
      <c r="AT27" s="1830"/>
      <c r="AU27" s="798"/>
      <c r="AV27" s="798"/>
      <c r="AW27" s="798"/>
      <c r="AX27" s="798"/>
      <c r="AY27" s="798"/>
      <c r="AZ27" s="798"/>
      <c r="BA27" s="798"/>
      <c r="BB27" s="1830" t="s">
        <v>728</v>
      </c>
      <c r="BC27" s="1830"/>
      <c r="BD27" s="1831"/>
      <c r="BF27">
        <v>27</v>
      </c>
      <c r="BG27" s="477" t="str">
        <f t="shared" ref="BG27:BG32" si="1">IF(BT27&gt;0,"■","□")</f>
        <v>□</v>
      </c>
      <c r="BH27" s="477">
        <f t="shared" ref="BH27:BH33" si="2">IF(BG27="■",1,0)</f>
        <v>0</v>
      </c>
      <c r="BI27" s="137"/>
      <c r="BJ27" s="137"/>
      <c r="BK27" s="478"/>
      <c r="BL27" s="477">
        <f t="shared" ref="BL27:BL32" si="3">IF(Y27="",0,1)</f>
        <v>0</v>
      </c>
      <c r="BM27" s="477">
        <f t="shared" ref="BM27:BM32" si="4">IF(AB27="",0,1)</f>
        <v>0</v>
      </c>
      <c r="BN27" s="137">
        <f t="shared" ref="BN27:BN32" si="5">SUM(BL27:BM27)</f>
        <v>0</v>
      </c>
      <c r="BP27" s="137">
        <f t="shared" ref="BP27:BP32" si="6">IF(AE27="有り",1,0)</f>
        <v>0</v>
      </c>
      <c r="BQ27" s="137">
        <f t="shared" ref="BQ27:BQ32" si="7">IF(AO27="対象",1,0)</f>
        <v>0</v>
      </c>
      <c r="BR27" s="137">
        <f t="shared" ref="BR27:BR32" si="8">IF(AR27="使用する",1,0)</f>
        <v>0</v>
      </c>
      <c r="BS27" s="137">
        <f t="shared" ref="BS27:BS32" si="9">IF(BB27="対象",1,0)</f>
        <v>0</v>
      </c>
      <c r="BT27" s="137">
        <f t="shared" ref="BT27:BT32" si="10">SUM(BP27:BS27)</f>
        <v>0</v>
      </c>
      <c r="BU27"/>
      <c r="BV27" s="446">
        <f t="shared" ref="BV27:BV32" si="11">BN27+BT27</f>
        <v>0</v>
      </c>
    </row>
    <row r="28" spans="1:113" s="446" customFormat="1" ht="27" customHeight="1" x14ac:dyDescent="0.3">
      <c r="A28" s="488" t="str">
        <f t="shared" si="0"/>
        <v>□</v>
      </c>
      <c r="B28" s="454">
        <v>2</v>
      </c>
      <c r="C28" s="1678" t="s">
        <v>199</v>
      </c>
      <c r="D28" s="1679"/>
      <c r="E28" s="1679"/>
      <c r="F28" s="1679"/>
      <c r="G28" s="1679"/>
      <c r="H28" s="1679"/>
      <c r="I28" s="1679"/>
      <c r="J28" s="1679"/>
      <c r="K28" s="1679"/>
      <c r="L28" s="1679"/>
      <c r="M28" s="1679"/>
      <c r="N28" s="1679"/>
      <c r="O28" s="1679"/>
      <c r="P28" s="1679"/>
      <c r="Q28" s="1679"/>
      <c r="R28" s="1679" t="s">
        <v>634</v>
      </c>
      <c r="S28" s="1679"/>
      <c r="T28" s="1679"/>
      <c r="U28" s="1679"/>
      <c r="V28" s="1832"/>
      <c r="W28" s="1833" t="s">
        <v>562</v>
      </c>
      <c r="X28" s="1834"/>
      <c r="Y28" s="1835"/>
      <c r="Z28" s="1836"/>
      <c r="AA28" s="1836"/>
      <c r="AB28" s="1837"/>
      <c r="AC28" s="1836"/>
      <c r="AD28" s="1838"/>
      <c r="AE28" s="1829"/>
      <c r="AF28" s="1830"/>
      <c r="AG28" s="1830"/>
      <c r="AH28" s="798"/>
      <c r="AI28" s="798"/>
      <c r="AJ28" s="798"/>
      <c r="AK28" s="798"/>
      <c r="AL28" s="798"/>
      <c r="AM28" s="798"/>
      <c r="AN28" s="798"/>
      <c r="AO28" s="1830" t="s">
        <v>728</v>
      </c>
      <c r="AP28" s="1830"/>
      <c r="AQ28" s="1830"/>
      <c r="AR28" s="1830"/>
      <c r="AS28" s="1830"/>
      <c r="AT28" s="1830"/>
      <c r="AU28" s="798"/>
      <c r="AV28" s="798"/>
      <c r="AW28" s="798"/>
      <c r="AX28" s="798"/>
      <c r="AY28" s="798"/>
      <c r="AZ28" s="798"/>
      <c r="BA28" s="798"/>
      <c r="BB28" s="1830" t="s">
        <v>728</v>
      </c>
      <c r="BC28" s="1830"/>
      <c r="BD28" s="1831"/>
      <c r="BF28">
        <v>28</v>
      </c>
      <c r="BG28" s="477" t="str">
        <f t="shared" si="1"/>
        <v>□</v>
      </c>
      <c r="BH28" s="477">
        <f t="shared" si="2"/>
        <v>0</v>
      </c>
      <c r="BI28" s="137"/>
      <c r="BJ28" s="137"/>
      <c r="BK28" s="478"/>
      <c r="BL28" s="477">
        <f t="shared" si="3"/>
        <v>0</v>
      </c>
      <c r="BM28" s="477">
        <f t="shared" si="4"/>
        <v>0</v>
      </c>
      <c r="BN28" s="137">
        <f t="shared" si="5"/>
        <v>0</v>
      </c>
      <c r="BP28" s="137">
        <f t="shared" si="6"/>
        <v>0</v>
      </c>
      <c r="BQ28" s="137">
        <f t="shared" si="7"/>
        <v>0</v>
      </c>
      <c r="BR28" s="137">
        <f t="shared" si="8"/>
        <v>0</v>
      </c>
      <c r="BS28" s="137">
        <f t="shared" si="9"/>
        <v>0</v>
      </c>
      <c r="BT28" s="137">
        <f t="shared" si="10"/>
        <v>0</v>
      </c>
      <c r="BU28"/>
      <c r="BV28" s="446">
        <f t="shared" si="11"/>
        <v>0</v>
      </c>
    </row>
    <row r="29" spans="1:113" s="446" customFormat="1" ht="27" customHeight="1" x14ac:dyDescent="0.3">
      <c r="A29" s="488" t="str">
        <f t="shared" si="0"/>
        <v>□</v>
      </c>
      <c r="B29" s="454">
        <v>3</v>
      </c>
      <c r="C29" s="1678" t="s">
        <v>565</v>
      </c>
      <c r="D29" s="1679"/>
      <c r="E29" s="1679"/>
      <c r="F29" s="1679"/>
      <c r="G29" s="1679"/>
      <c r="H29" s="1679"/>
      <c r="I29" s="1679"/>
      <c r="J29" s="1679"/>
      <c r="K29" s="1679"/>
      <c r="L29" s="1679"/>
      <c r="M29" s="1679"/>
      <c r="N29" s="1679"/>
      <c r="O29" s="1679"/>
      <c r="P29" s="1679"/>
      <c r="Q29" s="1679"/>
      <c r="R29" s="1679" t="s">
        <v>634</v>
      </c>
      <c r="S29" s="1679"/>
      <c r="T29" s="1679"/>
      <c r="U29" s="1679"/>
      <c r="V29" s="1832"/>
      <c r="W29" s="1833" t="s">
        <v>560</v>
      </c>
      <c r="X29" s="1834"/>
      <c r="Y29" s="1835"/>
      <c r="Z29" s="1836"/>
      <c r="AA29" s="1836"/>
      <c r="AB29" s="1837"/>
      <c r="AC29" s="1836"/>
      <c r="AD29" s="1838"/>
      <c r="AE29" s="1829"/>
      <c r="AF29" s="1830"/>
      <c r="AG29" s="1830"/>
      <c r="AH29" s="798"/>
      <c r="AI29" s="798"/>
      <c r="AJ29" s="798"/>
      <c r="AK29" s="798"/>
      <c r="AL29" s="798"/>
      <c r="AM29" s="798"/>
      <c r="AN29" s="798"/>
      <c r="AO29" s="1830" t="s">
        <v>728</v>
      </c>
      <c r="AP29" s="1830"/>
      <c r="AQ29" s="1830"/>
      <c r="AR29" s="1830"/>
      <c r="AS29" s="1830"/>
      <c r="AT29" s="1830"/>
      <c r="AU29" s="798"/>
      <c r="AV29" s="798"/>
      <c r="AW29" s="798"/>
      <c r="AX29" s="798"/>
      <c r="AY29" s="798"/>
      <c r="AZ29" s="798"/>
      <c r="BA29" s="798"/>
      <c r="BB29" s="1830" t="s">
        <v>728</v>
      </c>
      <c r="BC29" s="1830"/>
      <c r="BD29" s="1831"/>
      <c r="BF29">
        <v>29</v>
      </c>
      <c r="BG29" s="477" t="str">
        <f t="shared" si="1"/>
        <v>□</v>
      </c>
      <c r="BH29" s="477">
        <f t="shared" si="2"/>
        <v>0</v>
      </c>
      <c r="BI29" s="137"/>
      <c r="BJ29" s="137"/>
      <c r="BK29" s="478"/>
      <c r="BL29" s="477">
        <f t="shared" si="3"/>
        <v>0</v>
      </c>
      <c r="BM29" s="477">
        <f t="shared" si="4"/>
        <v>0</v>
      </c>
      <c r="BN29" s="137">
        <f t="shared" si="5"/>
        <v>0</v>
      </c>
      <c r="BP29" s="137">
        <f t="shared" si="6"/>
        <v>0</v>
      </c>
      <c r="BQ29" s="137">
        <f t="shared" si="7"/>
        <v>0</v>
      </c>
      <c r="BR29" s="137">
        <f t="shared" si="8"/>
        <v>0</v>
      </c>
      <c r="BS29" s="137">
        <f t="shared" si="9"/>
        <v>0</v>
      </c>
      <c r="BT29" s="137">
        <f t="shared" si="10"/>
        <v>0</v>
      </c>
      <c r="BU29"/>
      <c r="BV29" s="446">
        <f t="shared" si="11"/>
        <v>0</v>
      </c>
    </row>
    <row r="30" spans="1:113" s="446" customFormat="1" ht="36" customHeight="1" x14ac:dyDescent="0.3">
      <c r="A30" s="488" t="str">
        <f t="shared" si="0"/>
        <v>□</v>
      </c>
      <c r="B30" s="454">
        <v>4</v>
      </c>
      <c r="C30" s="1678" t="s">
        <v>573</v>
      </c>
      <c r="D30" s="1679"/>
      <c r="E30" s="1679"/>
      <c r="F30" s="1679"/>
      <c r="G30" s="1679"/>
      <c r="H30" s="1679"/>
      <c r="I30" s="1679"/>
      <c r="J30" s="1679"/>
      <c r="K30" s="1679"/>
      <c r="L30" s="1679"/>
      <c r="M30" s="1679"/>
      <c r="N30" s="1679"/>
      <c r="O30" s="1679"/>
      <c r="P30" s="1679"/>
      <c r="Q30" s="1679"/>
      <c r="R30" s="1679" t="s">
        <v>634</v>
      </c>
      <c r="S30" s="1679"/>
      <c r="T30" s="1679"/>
      <c r="U30" s="1679"/>
      <c r="V30" s="1832"/>
      <c r="W30" s="1833" t="s">
        <v>562</v>
      </c>
      <c r="X30" s="1834"/>
      <c r="Y30" s="1835"/>
      <c r="Z30" s="1836"/>
      <c r="AA30" s="1836"/>
      <c r="AB30" s="1837"/>
      <c r="AC30" s="1836"/>
      <c r="AD30" s="1838"/>
      <c r="AE30" s="1829"/>
      <c r="AF30" s="1830"/>
      <c r="AG30" s="1830"/>
      <c r="AH30" s="798"/>
      <c r="AI30" s="798"/>
      <c r="AJ30" s="798"/>
      <c r="AK30" s="798"/>
      <c r="AL30" s="798"/>
      <c r="AM30" s="798"/>
      <c r="AN30" s="798"/>
      <c r="AO30" s="1830" t="s">
        <v>728</v>
      </c>
      <c r="AP30" s="1830"/>
      <c r="AQ30" s="1830"/>
      <c r="AR30" s="1830"/>
      <c r="AS30" s="1830"/>
      <c r="AT30" s="1830"/>
      <c r="AU30" s="798"/>
      <c r="AV30" s="798"/>
      <c r="AW30" s="798"/>
      <c r="AX30" s="798"/>
      <c r="AY30" s="798"/>
      <c r="AZ30" s="798"/>
      <c r="BA30" s="798"/>
      <c r="BB30" s="1830" t="s">
        <v>728</v>
      </c>
      <c r="BC30" s="1830"/>
      <c r="BD30" s="1831"/>
      <c r="BF30">
        <v>30</v>
      </c>
      <c r="BG30" s="477" t="str">
        <f t="shared" si="1"/>
        <v>□</v>
      </c>
      <c r="BH30" s="477">
        <f t="shared" si="2"/>
        <v>0</v>
      </c>
      <c r="BI30" s="137"/>
      <c r="BJ30" s="137"/>
      <c r="BK30" s="478"/>
      <c r="BL30" s="477">
        <f t="shared" si="3"/>
        <v>0</v>
      </c>
      <c r="BM30" s="477">
        <f t="shared" si="4"/>
        <v>0</v>
      </c>
      <c r="BN30" s="137">
        <f t="shared" si="5"/>
        <v>0</v>
      </c>
      <c r="BP30" s="137">
        <f t="shared" si="6"/>
        <v>0</v>
      </c>
      <c r="BQ30" s="137">
        <f t="shared" si="7"/>
        <v>0</v>
      </c>
      <c r="BR30" s="137">
        <f t="shared" si="8"/>
        <v>0</v>
      </c>
      <c r="BS30" s="137">
        <f t="shared" si="9"/>
        <v>0</v>
      </c>
      <c r="BT30" s="137">
        <f t="shared" si="10"/>
        <v>0</v>
      </c>
      <c r="BU30"/>
      <c r="BV30" s="446">
        <f t="shared" si="11"/>
        <v>0</v>
      </c>
    </row>
    <row r="31" spans="1:113" s="446" customFormat="1" ht="27" customHeight="1" x14ac:dyDescent="0.3">
      <c r="A31" s="488" t="str">
        <f t="shared" si="0"/>
        <v>□</v>
      </c>
      <c r="B31" s="454">
        <v>5</v>
      </c>
      <c r="C31" s="1678" t="s">
        <v>574</v>
      </c>
      <c r="D31" s="1679"/>
      <c r="E31" s="1679"/>
      <c r="F31" s="1679"/>
      <c r="G31" s="1679"/>
      <c r="H31" s="1679"/>
      <c r="I31" s="1679"/>
      <c r="J31" s="1679"/>
      <c r="K31" s="1679"/>
      <c r="L31" s="1679"/>
      <c r="M31" s="1679"/>
      <c r="N31" s="1679"/>
      <c r="O31" s="1679"/>
      <c r="P31" s="1679"/>
      <c r="Q31" s="1679"/>
      <c r="R31" s="1679" t="s">
        <v>634</v>
      </c>
      <c r="S31" s="1679"/>
      <c r="T31" s="1679"/>
      <c r="U31" s="1679"/>
      <c r="V31" s="1832"/>
      <c r="W31" s="1833" t="s">
        <v>560</v>
      </c>
      <c r="X31" s="1834"/>
      <c r="Y31" s="1835"/>
      <c r="Z31" s="1836"/>
      <c r="AA31" s="1836"/>
      <c r="AB31" s="1837"/>
      <c r="AC31" s="1836"/>
      <c r="AD31" s="1838"/>
      <c r="AE31" s="1829"/>
      <c r="AF31" s="1830"/>
      <c r="AG31" s="1830"/>
      <c r="AH31" s="798"/>
      <c r="AI31" s="798"/>
      <c r="AJ31" s="798"/>
      <c r="AK31" s="798"/>
      <c r="AL31" s="798"/>
      <c r="AM31" s="798"/>
      <c r="AN31" s="798"/>
      <c r="AO31" s="1830" t="s">
        <v>728</v>
      </c>
      <c r="AP31" s="1830"/>
      <c r="AQ31" s="1830"/>
      <c r="AR31" s="1830"/>
      <c r="AS31" s="1830"/>
      <c r="AT31" s="1830"/>
      <c r="AU31" s="798"/>
      <c r="AV31" s="798"/>
      <c r="AW31" s="798"/>
      <c r="AX31" s="798"/>
      <c r="AY31" s="798"/>
      <c r="AZ31" s="798"/>
      <c r="BA31" s="798"/>
      <c r="BB31" s="1830" t="s">
        <v>728</v>
      </c>
      <c r="BC31" s="1830"/>
      <c r="BD31" s="1831"/>
      <c r="BF31">
        <v>31</v>
      </c>
      <c r="BG31" s="477" t="str">
        <f t="shared" si="1"/>
        <v>□</v>
      </c>
      <c r="BH31" s="477">
        <f t="shared" si="2"/>
        <v>0</v>
      </c>
      <c r="BI31" s="137"/>
      <c r="BJ31" s="137"/>
      <c r="BK31" s="478"/>
      <c r="BL31" s="477">
        <f t="shared" si="3"/>
        <v>0</v>
      </c>
      <c r="BM31" s="477">
        <f t="shared" si="4"/>
        <v>0</v>
      </c>
      <c r="BN31" s="137">
        <f t="shared" si="5"/>
        <v>0</v>
      </c>
      <c r="BP31" s="137">
        <f t="shared" si="6"/>
        <v>0</v>
      </c>
      <c r="BQ31" s="137">
        <f t="shared" si="7"/>
        <v>0</v>
      </c>
      <c r="BR31" s="137">
        <f t="shared" si="8"/>
        <v>0</v>
      </c>
      <c r="BS31" s="137">
        <f t="shared" si="9"/>
        <v>0</v>
      </c>
      <c r="BT31" s="137">
        <f t="shared" si="10"/>
        <v>0</v>
      </c>
      <c r="BU31"/>
      <c r="BV31" s="446">
        <f t="shared" si="11"/>
        <v>0</v>
      </c>
    </row>
    <row r="32" spans="1:113" s="446" customFormat="1" ht="27" customHeight="1" x14ac:dyDescent="0.3">
      <c r="A32" s="488" t="str">
        <f t="shared" si="0"/>
        <v>□</v>
      </c>
      <c r="B32" s="454">
        <v>6</v>
      </c>
      <c r="C32" s="1678" t="s">
        <v>575</v>
      </c>
      <c r="D32" s="1679"/>
      <c r="E32" s="1679"/>
      <c r="F32" s="1679"/>
      <c r="G32" s="1679"/>
      <c r="H32" s="1679"/>
      <c r="I32" s="1679"/>
      <c r="J32" s="1679"/>
      <c r="K32" s="1679"/>
      <c r="L32" s="1679"/>
      <c r="M32" s="1679"/>
      <c r="N32" s="1679"/>
      <c r="O32" s="1679"/>
      <c r="P32" s="1679"/>
      <c r="Q32" s="1679"/>
      <c r="R32" s="1679" t="s">
        <v>634</v>
      </c>
      <c r="S32" s="1679"/>
      <c r="T32" s="1679"/>
      <c r="U32" s="1679"/>
      <c r="V32" s="1832"/>
      <c r="W32" s="1833" t="s">
        <v>562</v>
      </c>
      <c r="X32" s="1834"/>
      <c r="Y32" s="1835"/>
      <c r="Z32" s="1836"/>
      <c r="AA32" s="1836"/>
      <c r="AB32" s="1837"/>
      <c r="AC32" s="1836"/>
      <c r="AD32" s="1838"/>
      <c r="AE32" s="1829"/>
      <c r="AF32" s="1830"/>
      <c r="AG32" s="1830"/>
      <c r="AH32" s="798"/>
      <c r="AI32" s="798"/>
      <c r="AJ32" s="798"/>
      <c r="AK32" s="798"/>
      <c r="AL32" s="798"/>
      <c r="AM32" s="798"/>
      <c r="AN32" s="798"/>
      <c r="AO32" s="1830" t="s">
        <v>728</v>
      </c>
      <c r="AP32" s="1830"/>
      <c r="AQ32" s="1830"/>
      <c r="AR32" s="1830"/>
      <c r="AS32" s="1830"/>
      <c r="AT32" s="1830"/>
      <c r="AU32" s="798"/>
      <c r="AV32" s="798"/>
      <c r="AW32" s="798"/>
      <c r="AX32" s="798"/>
      <c r="AY32" s="798"/>
      <c r="AZ32" s="798"/>
      <c r="BA32" s="798"/>
      <c r="BB32" s="1830" t="s">
        <v>728</v>
      </c>
      <c r="BC32" s="1830"/>
      <c r="BD32" s="1831"/>
      <c r="BF32">
        <v>32</v>
      </c>
      <c r="BG32" s="477" t="str">
        <f t="shared" si="1"/>
        <v>□</v>
      </c>
      <c r="BH32" s="477">
        <f t="shared" si="2"/>
        <v>0</v>
      </c>
      <c r="BI32" s="137"/>
      <c r="BJ32" s="137"/>
      <c r="BK32" s="478"/>
      <c r="BL32" s="477">
        <f t="shared" si="3"/>
        <v>0</v>
      </c>
      <c r="BM32" s="477">
        <f t="shared" si="4"/>
        <v>0</v>
      </c>
      <c r="BN32" s="137">
        <f t="shared" si="5"/>
        <v>0</v>
      </c>
      <c r="BP32" s="137">
        <f t="shared" si="6"/>
        <v>0</v>
      </c>
      <c r="BQ32" s="137">
        <f t="shared" si="7"/>
        <v>0</v>
      </c>
      <c r="BR32" s="137">
        <f t="shared" si="8"/>
        <v>0</v>
      </c>
      <c r="BS32" s="137">
        <f t="shared" si="9"/>
        <v>0</v>
      </c>
      <c r="BT32" s="137">
        <f t="shared" si="10"/>
        <v>0</v>
      </c>
      <c r="BU32"/>
      <c r="BV32" s="446">
        <f t="shared" si="11"/>
        <v>0</v>
      </c>
    </row>
    <row r="33" spans="1:79" s="446" customFormat="1" ht="27" customHeight="1" x14ac:dyDescent="0.3">
      <c r="A33" s="489" t="str">
        <f>IF(BK36&gt;0,"■","□")</f>
        <v>□</v>
      </c>
      <c r="B33" s="494">
        <v>7</v>
      </c>
      <c r="C33" s="1678" t="s">
        <v>327</v>
      </c>
      <c r="D33" s="1679"/>
      <c r="E33" s="1679"/>
      <c r="F33" s="1679"/>
      <c r="G33" s="1679"/>
      <c r="H33" s="1679"/>
      <c r="I33" s="1679"/>
      <c r="J33" s="1679"/>
      <c r="K33" s="1679"/>
      <c r="L33" s="1679"/>
      <c r="M33" s="1679"/>
      <c r="N33" s="1679"/>
      <c r="O33" s="1679"/>
      <c r="P33" s="1679"/>
      <c r="Q33" s="1679"/>
      <c r="R33" s="1679" t="s">
        <v>634</v>
      </c>
      <c r="S33" s="1679"/>
      <c r="T33" s="1679"/>
      <c r="U33" s="1679"/>
      <c r="V33" s="1832"/>
      <c r="W33" s="1833"/>
      <c r="X33" s="1834"/>
      <c r="Y33" s="1835"/>
      <c r="Z33" s="1836"/>
      <c r="AA33" s="1836"/>
      <c r="AB33" s="1837"/>
      <c r="AC33" s="1836"/>
      <c r="AD33" s="1838"/>
      <c r="AE33" s="1839"/>
      <c r="AF33" s="1840"/>
      <c r="AG33" s="1840"/>
      <c r="AH33" s="1841"/>
      <c r="AI33" s="1841"/>
      <c r="AJ33" s="1841"/>
      <c r="AK33" s="1841"/>
      <c r="AL33" s="1841"/>
      <c r="AM33" s="1841"/>
      <c r="AN33" s="1841"/>
      <c r="AO33" s="1840"/>
      <c r="AP33" s="1840"/>
      <c r="AQ33" s="1840"/>
      <c r="AR33" s="1840"/>
      <c r="AS33" s="1840"/>
      <c r="AT33" s="1840"/>
      <c r="AU33" s="1841"/>
      <c r="AV33" s="1841"/>
      <c r="AW33" s="1841"/>
      <c r="AX33" s="1841"/>
      <c r="AY33" s="1841"/>
      <c r="AZ33" s="1841"/>
      <c r="BA33" s="1841"/>
      <c r="BB33" s="1840"/>
      <c r="BC33" s="1840"/>
      <c r="BD33" s="1842"/>
      <c r="BF33">
        <v>33</v>
      </c>
      <c r="BG33" s="477" t="str">
        <f>IF(BK36&gt;0,"■","□")</f>
        <v>□</v>
      </c>
      <c r="BH33" s="477">
        <f t="shared" si="2"/>
        <v>0</v>
      </c>
      <c r="BI33" s="137"/>
      <c r="BJ33" s="137"/>
      <c r="BK33" s="478"/>
      <c r="BL33" s="477"/>
      <c r="BM33" s="477"/>
      <c r="BN33" s="137"/>
      <c r="BP33" s="137"/>
      <c r="BQ33" s="137"/>
      <c r="BR33" s="137"/>
      <c r="BS33" s="137"/>
      <c r="BT33" s="137"/>
      <c r="BU33"/>
    </row>
    <row r="34" spans="1:79" s="446" customFormat="1" ht="27" customHeight="1" x14ac:dyDescent="0.3">
      <c r="A34" s="1864"/>
      <c r="B34" s="495"/>
      <c r="C34" s="488" t="str">
        <f>IF(BT34&gt;0,"■","□")</f>
        <v>□</v>
      </c>
      <c r="D34" s="497" t="s">
        <v>580</v>
      </c>
      <c r="E34" s="1843" t="s">
        <v>456</v>
      </c>
      <c r="F34" s="1420"/>
      <c r="G34" s="1420"/>
      <c r="H34" s="1420"/>
      <c r="I34" s="1420"/>
      <c r="J34" s="1420"/>
      <c r="K34" s="1844"/>
      <c r="L34" s="1420"/>
      <c r="M34" s="1420"/>
      <c r="N34" s="1420"/>
      <c r="O34" s="1420"/>
      <c r="P34" s="1420"/>
      <c r="Q34" s="1420"/>
      <c r="R34" s="1420"/>
      <c r="S34" s="1420"/>
      <c r="T34" s="1420"/>
      <c r="U34" s="1420"/>
      <c r="V34" s="1845"/>
      <c r="W34" s="1833" t="s">
        <v>562</v>
      </c>
      <c r="X34" s="1834"/>
      <c r="Y34" s="1835"/>
      <c r="Z34" s="1836"/>
      <c r="AA34" s="1836"/>
      <c r="AB34" s="1837"/>
      <c r="AC34" s="1836"/>
      <c r="AD34" s="1838"/>
      <c r="AE34" s="1829"/>
      <c r="AF34" s="1830"/>
      <c r="AG34" s="1830"/>
      <c r="AH34" s="798"/>
      <c r="AI34" s="798"/>
      <c r="AJ34" s="798"/>
      <c r="AK34" s="798"/>
      <c r="AL34" s="798"/>
      <c r="AM34" s="798"/>
      <c r="AN34" s="798"/>
      <c r="AO34" s="1830" t="s">
        <v>728</v>
      </c>
      <c r="AP34" s="1830"/>
      <c r="AQ34" s="1830"/>
      <c r="AR34" s="1830"/>
      <c r="AS34" s="1830"/>
      <c r="AT34" s="1830"/>
      <c r="AU34" s="798"/>
      <c r="AV34" s="798"/>
      <c r="AW34" s="798"/>
      <c r="AX34" s="798"/>
      <c r="AY34" s="798"/>
      <c r="AZ34" s="798"/>
      <c r="BA34" s="798"/>
      <c r="BB34" s="1830" t="s">
        <v>728</v>
      </c>
      <c r="BC34" s="1830"/>
      <c r="BD34" s="1831"/>
      <c r="BF34">
        <v>34</v>
      </c>
      <c r="BG34" s="477" t="str">
        <f t="shared" ref="BG34:BG63" si="12">IF(BT34&gt;0,"■","□")</f>
        <v>□</v>
      </c>
      <c r="BH34" s="477"/>
      <c r="BI34" s="477" t="str">
        <f>IF(BT34&gt;0,"■","□")</f>
        <v>□</v>
      </c>
      <c r="BJ34" s="477">
        <f>IF(BI34="■",1,0)</f>
        <v>0</v>
      </c>
      <c r="BK34" s="478"/>
      <c r="BL34" s="477">
        <f t="shared" ref="BL34:BL63" si="13">IF(Y34="",0,1)</f>
        <v>0</v>
      </c>
      <c r="BM34" s="477">
        <f t="shared" ref="BM34:BM63" si="14">IF(AB34="",0,1)</f>
        <v>0</v>
      </c>
      <c r="BN34" s="137">
        <f t="shared" ref="BN34:BN64" si="15">SUM(BL34:BM34)</f>
        <v>0</v>
      </c>
      <c r="BP34" s="137">
        <f t="shared" ref="BP34:BP63" si="16">IF(AE34="有り",1,0)</f>
        <v>0</v>
      </c>
      <c r="BQ34" s="137">
        <f t="shared" ref="BQ34:BQ63" si="17">IF(AO34="対象",1,0)</f>
        <v>0</v>
      </c>
      <c r="BR34" s="137">
        <f t="shared" ref="BR34:BR63" si="18">IF(AR34="使用する",1,0)</f>
        <v>0</v>
      </c>
      <c r="BS34" s="137">
        <f t="shared" ref="BS34:BS63" si="19">IF(BB34="対象",1,0)</f>
        <v>0</v>
      </c>
      <c r="BT34" s="137">
        <f t="shared" ref="BT34:BT63" si="20">SUM(BP34:BS34)</f>
        <v>0</v>
      </c>
      <c r="BU34"/>
      <c r="BV34" s="446">
        <f t="shared" ref="BV34:BV63" si="21">BN34+BT34</f>
        <v>0</v>
      </c>
    </row>
    <row r="35" spans="1:79" s="446" customFormat="1" ht="27" customHeight="1" x14ac:dyDescent="0.3">
      <c r="A35" s="1864"/>
      <c r="B35" s="495"/>
      <c r="C35" s="488" t="str">
        <f>IF(BT35&gt;0,"■","□")</f>
        <v>□</v>
      </c>
      <c r="D35" s="497" t="s">
        <v>585</v>
      </c>
      <c r="E35" s="1843" t="s">
        <v>587</v>
      </c>
      <c r="F35" s="1420"/>
      <c r="G35" s="1420"/>
      <c r="H35" s="1420"/>
      <c r="I35" s="1420"/>
      <c r="J35" s="1420"/>
      <c r="K35" s="1844"/>
      <c r="L35" s="1420"/>
      <c r="M35" s="1420"/>
      <c r="N35" s="1420"/>
      <c r="O35" s="1420"/>
      <c r="P35" s="1420"/>
      <c r="Q35" s="1420"/>
      <c r="R35" s="1420"/>
      <c r="S35" s="1420"/>
      <c r="T35" s="1420"/>
      <c r="U35" s="1420"/>
      <c r="V35" s="1845"/>
      <c r="W35" s="1833" t="s">
        <v>560</v>
      </c>
      <c r="X35" s="1834"/>
      <c r="Y35" s="1835"/>
      <c r="Z35" s="1836"/>
      <c r="AA35" s="1836"/>
      <c r="AB35" s="1837"/>
      <c r="AC35" s="1836"/>
      <c r="AD35" s="1838"/>
      <c r="AE35" s="1829"/>
      <c r="AF35" s="1830"/>
      <c r="AG35" s="1830"/>
      <c r="AH35" s="798"/>
      <c r="AI35" s="798"/>
      <c r="AJ35" s="798"/>
      <c r="AK35" s="798"/>
      <c r="AL35" s="798"/>
      <c r="AM35" s="798"/>
      <c r="AN35" s="798"/>
      <c r="AO35" s="1830" t="s">
        <v>728</v>
      </c>
      <c r="AP35" s="1830"/>
      <c r="AQ35" s="1830"/>
      <c r="AR35" s="1830"/>
      <c r="AS35" s="1830"/>
      <c r="AT35" s="1830"/>
      <c r="AU35" s="798"/>
      <c r="AV35" s="798"/>
      <c r="AW35" s="798"/>
      <c r="AX35" s="798"/>
      <c r="AY35" s="798"/>
      <c r="AZ35" s="798"/>
      <c r="BA35" s="798"/>
      <c r="BB35" s="1830" t="s">
        <v>728</v>
      </c>
      <c r="BC35" s="1830"/>
      <c r="BD35" s="1831"/>
      <c r="BF35">
        <v>35</v>
      </c>
      <c r="BG35" s="477" t="str">
        <f t="shared" si="12"/>
        <v>□</v>
      </c>
      <c r="BH35" s="477"/>
      <c r="BI35" s="477" t="str">
        <f>C35</f>
        <v>□</v>
      </c>
      <c r="BJ35" s="477">
        <f>IF(BI35="■",1,0)</f>
        <v>0</v>
      </c>
      <c r="BK35" s="478"/>
      <c r="BL35" s="477">
        <f t="shared" si="13"/>
        <v>0</v>
      </c>
      <c r="BM35" s="477">
        <f t="shared" si="14"/>
        <v>0</v>
      </c>
      <c r="BN35" s="137">
        <f t="shared" si="15"/>
        <v>0</v>
      </c>
      <c r="BP35" s="137">
        <f t="shared" si="16"/>
        <v>0</v>
      </c>
      <c r="BQ35" s="137">
        <f t="shared" si="17"/>
        <v>0</v>
      </c>
      <c r="BR35" s="137">
        <f t="shared" si="18"/>
        <v>0</v>
      </c>
      <c r="BS35" s="137">
        <f t="shared" si="19"/>
        <v>0</v>
      </c>
      <c r="BT35" s="137">
        <f t="shared" si="20"/>
        <v>0</v>
      </c>
      <c r="BU35"/>
      <c r="BV35" s="446">
        <f t="shared" si="21"/>
        <v>0</v>
      </c>
    </row>
    <row r="36" spans="1:79" s="446" customFormat="1" ht="27" customHeight="1" x14ac:dyDescent="0.3">
      <c r="A36" s="1865"/>
      <c r="B36" s="469"/>
      <c r="C36" s="488" t="str">
        <f>IF(BT36&gt;0,"■","□")</f>
        <v>□</v>
      </c>
      <c r="D36" s="497" t="s">
        <v>40</v>
      </c>
      <c r="E36" s="1843" t="s">
        <v>589</v>
      </c>
      <c r="F36" s="1420"/>
      <c r="G36" s="1420"/>
      <c r="H36" s="1420"/>
      <c r="I36" s="1420"/>
      <c r="J36" s="1420"/>
      <c r="K36" s="1844"/>
      <c r="L36" s="1420"/>
      <c r="M36" s="1420"/>
      <c r="N36" s="1420"/>
      <c r="O36" s="1420"/>
      <c r="P36" s="1420"/>
      <c r="Q36" s="1420"/>
      <c r="R36" s="1420"/>
      <c r="S36" s="1420"/>
      <c r="T36" s="1420"/>
      <c r="U36" s="1420"/>
      <c r="V36" s="1845"/>
      <c r="W36" s="1833" t="s">
        <v>562</v>
      </c>
      <c r="X36" s="1834"/>
      <c r="Y36" s="1835"/>
      <c r="Z36" s="1836"/>
      <c r="AA36" s="1836"/>
      <c r="AB36" s="1837"/>
      <c r="AC36" s="1836"/>
      <c r="AD36" s="1838"/>
      <c r="AE36" s="1829"/>
      <c r="AF36" s="1830"/>
      <c r="AG36" s="1830"/>
      <c r="AH36" s="798"/>
      <c r="AI36" s="798"/>
      <c r="AJ36" s="798"/>
      <c r="AK36" s="798"/>
      <c r="AL36" s="798"/>
      <c r="AM36" s="798"/>
      <c r="AN36" s="798"/>
      <c r="AO36" s="1830" t="s">
        <v>728</v>
      </c>
      <c r="AP36" s="1830"/>
      <c r="AQ36" s="1830"/>
      <c r="AR36" s="1830"/>
      <c r="AS36" s="1830"/>
      <c r="AT36" s="1830"/>
      <c r="AU36" s="798"/>
      <c r="AV36" s="798"/>
      <c r="AW36" s="798"/>
      <c r="AX36" s="798"/>
      <c r="AY36" s="798"/>
      <c r="AZ36" s="798"/>
      <c r="BA36" s="798"/>
      <c r="BB36" s="1830" t="s">
        <v>728</v>
      </c>
      <c r="BC36" s="1830"/>
      <c r="BD36" s="1831"/>
      <c r="BF36">
        <v>36</v>
      </c>
      <c r="BG36" s="477" t="str">
        <f t="shared" si="12"/>
        <v>□</v>
      </c>
      <c r="BH36" s="477"/>
      <c r="BI36" s="477" t="str">
        <f>C36</f>
        <v>□</v>
      </c>
      <c r="BJ36" s="477">
        <f>IF(BI36="■",1,0)</f>
        <v>0</v>
      </c>
      <c r="BK36" s="137">
        <f>SUM(BJ34:BJ36)</f>
        <v>0</v>
      </c>
      <c r="BL36" s="477">
        <f t="shared" si="13"/>
        <v>0</v>
      </c>
      <c r="BM36" s="477">
        <f t="shared" si="14"/>
        <v>0</v>
      </c>
      <c r="BN36" s="137">
        <f t="shared" si="15"/>
        <v>0</v>
      </c>
      <c r="BP36" s="137">
        <f t="shared" si="16"/>
        <v>0</v>
      </c>
      <c r="BQ36" s="137">
        <f t="shared" si="17"/>
        <v>0</v>
      </c>
      <c r="BR36" s="137">
        <f t="shared" si="18"/>
        <v>0</v>
      </c>
      <c r="BS36" s="137">
        <f t="shared" si="19"/>
        <v>0</v>
      </c>
      <c r="BT36" s="137">
        <f t="shared" si="20"/>
        <v>0</v>
      </c>
      <c r="BU36"/>
      <c r="BV36" s="446">
        <f t="shared" si="21"/>
        <v>0</v>
      </c>
    </row>
    <row r="37" spans="1:79" s="446" customFormat="1" ht="27" customHeight="1" x14ac:dyDescent="0.3">
      <c r="A37" s="488" t="str">
        <f t="shared" ref="A37:A63" si="22">IF(BT37&gt;0,"■","□")</f>
        <v>□</v>
      </c>
      <c r="B37" s="454">
        <v>8</v>
      </c>
      <c r="C37" s="1678" t="s">
        <v>135</v>
      </c>
      <c r="D37" s="1679"/>
      <c r="E37" s="1679"/>
      <c r="F37" s="1679"/>
      <c r="G37" s="1679"/>
      <c r="H37" s="1679"/>
      <c r="I37" s="1679"/>
      <c r="J37" s="1679"/>
      <c r="K37" s="1679"/>
      <c r="L37" s="1679"/>
      <c r="M37" s="1679"/>
      <c r="N37" s="1679"/>
      <c r="O37" s="1679"/>
      <c r="P37" s="1679"/>
      <c r="Q37" s="1679"/>
      <c r="R37" s="1679" t="s">
        <v>634</v>
      </c>
      <c r="S37" s="1679"/>
      <c r="T37" s="1679"/>
      <c r="U37" s="1679"/>
      <c r="V37" s="1832"/>
      <c r="W37" s="1833" t="s">
        <v>560</v>
      </c>
      <c r="X37" s="1834"/>
      <c r="Y37" s="1835"/>
      <c r="Z37" s="1836"/>
      <c r="AA37" s="1836"/>
      <c r="AB37" s="1837"/>
      <c r="AC37" s="1836"/>
      <c r="AD37" s="1838"/>
      <c r="AE37" s="1829"/>
      <c r="AF37" s="1830"/>
      <c r="AG37" s="1830"/>
      <c r="AH37" s="798"/>
      <c r="AI37" s="798"/>
      <c r="AJ37" s="798"/>
      <c r="AK37" s="798"/>
      <c r="AL37" s="798"/>
      <c r="AM37" s="798"/>
      <c r="AN37" s="798"/>
      <c r="AO37" s="1830" t="s">
        <v>728</v>
      </c>
      <c r="AP37" s="1830"/>
      <c r="AQ37" s="1830"/>
      <c r="AR37" s="1830"/>
      <c r="AS37" s="1830"/>
      <c r="AT37" s="1830"/>
      <c r="AU37" s="798"/>
      <c r="AV37" s="798"/>
      <c r="AW37" s="798"/>
      <c r="AX37" s="798"/>
      <c r="AY37" s="798"/>
      <c r="AZ37" s="798"/>
      <c r="BA37" s="798"/>
      <c r="BB37" s="1830" t="s">
        <v>728</v>
      </c>
      <c r="BC37" s="1830"/>
      <c r="BD37" s="1831"/>
      <c r="BF37">
        <v>37</v>
      </c>
      <c r="BG37" s="477" t="str">
        <f t="shared" si="12"/>
        <v>□</v>
      </c>
      <c r="BH37" s="477">
        <f t="shared" ref="BH37:BH63" si="23">IF(BG37="■",1,0)</f>
        <v>0</v>
      </c>
      <c r="BI37" s="137"/>
      <c r="BJ37" s="137"/>
      <c r="BK37" s="478"/>
      <c r="BL37" s="477">
        <f t="shared" si="13"/>
        <v>0</v>
      </c>
      <c r="BM37" s="477">
        <f t="shared" si="14"/>
        <v>0</v>
      </c>
      <c r="BN37" s="137">
        <f t="shared" si="15"/>
        <v>0</v>
      </c>
      <c r="BP37" s="137">
        <f t="shared" si="16"/>
        <v>0</v>
      </c>
      <c r="BQ37" s="137">
        <f t="shared" si="17"/>
        <v>0</v>
      </c>
      <c r="BR37" s="137">
        <f t="shared" si="18"/>
        <v>0</v>
      </c>
      <c r="BS37" s="137">
        <f t="shared" si="19"/>
        <v>0</v>
      </c>
      <c r="BT37" s="137">
        <f t="shared" si="20"/>
        <v>0</v>
      </c>
      <c r="BU37"/>
      <c r="BV37" s="446">
        <f t="shared" si="21"/>
        <v>0</v>
      </c>
    </row>
    <row r="38" spans="1:79" s="446" customFormat="1" ht="27" customHeight="1" x14ac:dyDescent="0.3">
      <c r="A38" s="488" t="str">
        <f t="shared" si="22"/>
        <v>□</v>
      </c>
      <c r="B38" s="454">
        <v>9</v>
      </c>
      <c r="C38" s="1678" t="s">
        <v>590</v>
      </c>
      <c r="D38" s="1679"/>
      <c r="E38" s="1679"/>
      <c r="F38" s="1679"/>
      <c r="G38" s="1679"/>
      <c r="H38" s="1679"/>
      <c r="I38" s="1679"/>
      <c r="J38" s="1679"/>
      <c r="K38" s="1679"/>
      <c r="L38" s="1679"/>
      <c r="M38" s="1679"/>
      <c r="N38" s="1679"/>
      <c r="O38" s="1679"/>
      <c r="P38" s="1679"/>
      <c r="Q38" s="1679"/>
      <c r="R38" s="1679" t="s">
        <v>634</v>
      </c>
      <c r="S38" s="1679"/>
      <c r="T38" s="1679"/>
      <c r="U38" s="1679"/>
      <c r="V38" s="1832"/>
      <c r="W38" s="1833" t="s">
        <v>562</v>
      </c>
      <c r="X38" s="1834"/>
      <c r="Y38" s="1835"/>
      <c r="Z38" s="1836"/>
      <c r="AA38" s="1836"/>
      <c r="AB38" s="1837"/>
      <c r="AC38" s="1836"/>
      <c r="AD38" s="1838"/>
      <c r="AE38" s="1829"/>
      <c r="AF38" s="1830"/>
      <c r="AG38" s="1830"/>
      <c r="AH38" s="798"/>
      <c r="AI38" s="798"/>
      <c r="AJ38" s="798"/>
      <c r="AK38" s="798"/>
      <c r="AL38" s="798"/>
      <c r="AM38" s="798"/>
      <c r="AN38" s="798"/>
      <c r="AO38" s="1830" t="s">
        <v>728</v>
      </c>
      <c r="AP38" s="1830"/>
      <c r="AQ38" s="1830"/>
      <c r="AR38" s="1830"/>
      <c r="AS38" s="1830"/>
      <c r="AT38" s="1830"/>
      <c r="AU38" s="798"/>
      <c r="AV38" s="798"/>
      <c r="AW38" s="798"/>
      <c r="AX38" s="798"/>
      <c r="AY38" s="798"/>
      <c r="AZ38" s="798"/>
      <c r="BA38" s="798"/>
      <c r="BB38" s="1830" t="s">
        <v>728</v>
      </c>
      <c r="BC38" s="1830"/>
      <c r="BD38" s="1831"/>
      <c r="BF38">
        <v>38</v>
      </c>
      <c r="BG38" s="477" t="str">
        <f t="shared" si="12"/>
        <v>□</v>
      </c>
      <c r="BH38" s="477">
        <f t="shared" si="23"/>
        <v>0</v>
      </c>
      <c r="BI38" s="137"/>
      <c r="BJ38" s="137"/>
      <c r="BK38" s="478"/>
      <c r="BL38" s="477">
        <f t="shared" si="13"/>
        <v>0</v>
      </c>
      <c r="BM38" s="477">
        <f t="shared" si="14"/>
        <v>0</v>
      </c>
      <c r="BN38" s="137">
        <f t="shared" si="15"/>
        <v>0</v>
      </c>
      <c r="BP38" s="137">
        <f t="shared" si="16"/>
        <v>0</v>
      </c>
      <c r="BQ38" s="137">
        <f t="shared" si="17"/>
        <v>0</v>
      </c>
      <c r="BR38" s="137">
        <f t="shared" si="18"/>
        <v>0</v>
      </c>
      <c r="BS38" s="137">
        <f t="shared" si="19"/>
        <v>0</v>
      </c>
      <c r="BT38" s="137">
        <f t="shared" si="20"/>
        <v>0</v>
      </c>
      <c r="BU38"/>
      <c r="BV38" s="446">
        <f t="shared" si="21"/>
        <v>0</v>
      </c>
    </row>
    <row r="39" spans="1:79" s="446" customFormat="1" ht="27" customHeight="1" x14ac:dyDescent="0.3">
      <c r="A39" s="488" t="str">
        <f t="shared" si="22"/>
        <v>□</v>
      </c>
      <c r="B39" s="454">
        <v>10</v>
      </c>
      <c r="C39" s="1678" t="s">
        <v>593</v>
      </c>
      <c r="D39" s="1679"/>
      <c r="E39" s="1679"/>
      <c r="F39" s="1679"/>
      <c r="G39" s="1679"/>
      <c r="H39" s="1679"/>
      <c r="I39" s="1679"/>
      <c r="J39" s="1679"/>
      <c r="K39" s="1679"/>
      <c r="L39" s="1679"/>
      <c r="M39" s="1679"/>
      <c r="N39" s="1679"/>
      <c r="O39" s="1679"/>
      <c r="P39" s="1679"/>
      <c r="Q39" s="1679"/>
      <c r="R39" s="1679" t="s">
        <v>634</v>
      </c>
      <c r="S39" s="1679"/>
      <c r="T39" s="1679"/>
      <c r="U39" s="1679"/>
      <c r="V39" s="1832"/>
      <c r="W39" s="1833" t="s">
        <v>560</v>
      </c>
      <c r="X39" s="1834"/>
      <c r="Y39" s="1835"/>
      <c r="Z39" s="1836"/>
      <c r="AA39" s="1836"/>
      <c r="AB39" s="1837"/>
      <c r="AC39" s="1836"/>
      <c r="AD39" s="1838"/>
      <c r="AE39" s="1829"/>
      <c r="AF39" s="1830"/>
      <c r="AG39" s="1830"/>
      <c r="AH39" s="798"/>
      <c r="AI39" s="798"/>
      <c r="AJ39" s="798"/>
      <c r="AK39" s="798"/>
      <c r="AL39" s="798"/>
      <c r="AM39" s="798"/>
      <c r="AN39" s="798"/>
      <c r="AO39" s="1830" t="s">
        <v>728</v>
      </c>
      <c r="AP39" s="1830"/>
      <c r="AQ39" s="1830"/>
      <c r="AR39" s="1830"/>
      <c r="AS39" s="1830"/>
      <c r="AT39" s="1830"/>
      <c r="AU39" s="798"/>
      <c r="AV39" s="798"/>
      <c r="AW39" s="798"/>
      <c r="AX39" s="798"/>
      <c r="AY39" s="798"/>
      <c r="AZ39" s="798"/>
      <c r="BA39" s="798"/>
      <c r="BB39" s="1830" t="s">
        <v>728</v>
      </c>
      <c r="BC39" s="1830"/>
      <c r="BD39" s="1831"/>
      <c r="BF39">
        <v>39</v>
      </c>
      <c r="BG39" s="477" t="str">
        <f t="shared" si="12"/>
        <v>□</v>
      </c>
      <c r="BH39" s="477">
        <f t="shared" si="23"/>
        <v>0</v>
      </c>
      <c r="BI39" s="137"/>
      <c r="BJ39" s="137"/>
      <c r="BK39" s="478"/>
      <c r="BL39" s="477">
        <f t="shared" si="13"/>
        <v>0</v>
      </c>
      <c r="BM39" s="477">
        <f t="shared" si="14"/>
        <v>0</v>
      </c>
      <c r="BN39" s="137">
        <f t="shared" si="15"/>
        <v>0</v>
      </c>
      <c r="BP39" s="137">
        <f t="shared" si="16"/>
        <v>0</v>
      </c>
      <c r="BQ39" s="137">
        <f t="shared" si="17"/>
        <v>0</v>
      </c>
      <c r="BR39" s="137">
        <f t="shared" si="18"/>
        <v>0</v>
      </c>
      <c r="BS39" s="137">
        <f t="shared" si="19"/>
        <v>0</v>
      </c>
      <c r="BT39" s="137">
        <f t="shared" si="20"/>
        <v>0</v>
      </c>
      <c r="BU39"/>
      <c r="BV39" s="446">
        <f t="shared" si="21"/>
        <v>0</v>
      </c>
    </row>
    <row r="40" spans="1:79" s="446" customFormat="1" ht="27" customHeight="1" x14ac:dyDescent="0.3">
      <c r="A40" s="488" t="str">
        <f t="shared" si="22"/>
        <v>□</v>
      </c>
      <c r="B40" s="454">
        <v>11</v>
      </c>
      <c r="C40" s="1678" t="s">
        <v>999</v>
      </c>
      <c r="D40" s="1679"/>
      <c r="E40" s="1679"/>
      <c r="F40" s="1679"/>
      <c r="G40" s="1679"/>
      <c r="H40" s="1679"/>
      <c r="I40" s="1679"/>
      <c r="J40" s="1679"/>
      <c r="K40" s="1679"/>
      <c r="L40" s="1679"/>
      <c r="M40" s="1679"/>
      <c r="N40" s="1679"/>
      <c r="O40" s="1679"/>
      <c r="P40" s="1679"/>
      <c r="Q40" s="1679"/>
      <c r="R40" s="1679" t="s">
        <v>634</v>
      </c>
      <c r="S40" s="1679"/>
      <c r="T40" s="1679"/>
      <c r="U40" s="1679"/>
      <c r="V40" s="1832"/>
      <c r="W40" s="1833" t="s">
        <v>562</v>
      </c>
      <c r="X40" s="1834"/>
      <c r="Y40" s="1835"/>
      <c r="Z40" s="1836"/>
      <c r="AA40" s="1836"/>
      <c r="AB40" s="1837"/>
      <c r="AC40" s="1836"/>
      <c r="AD40" s="1838"/>
      <c r="AE40" s="1829"/>
      <c r="AF40" s="1830"/>
      <c r="AG40" s="1830"/>
      <c r="AH40" s="798"/>
      <c r="AI40" s="798"/>
      <c r="AJ40" s="798"/>
      <c r="AK40" s="798"/>
      <c r="AL40" s="798"/>
      <c r="AM40" s="798"/>
      <c r="AN40" s="798"/>
      <c r="AO40" s="1830" t="s">
        <v>728</v>
      </c>
      <c r="AP40" s="1830"/>
      <c r="AQ40" s="1830"/>
      <c r="AR40" s="1830"/>
      <c r="AS40" s="1830"/>
      <c r="AT40" s="1830"/>
      <c r="AU40" s="798"/>
      <c r="AV40" s="798"/>
      <c r="AW40" s="798"/>
      <c r="AX40" s="798"/>
      <c r="AY40" s="798"/>
      <c r="AZ40" s="798"/>
      <c r="BA40" s="798"/>
      <c r="BB40" s="1830" t="s">
        <v>728</v>
      </c>
      <c r="BC40" s="1830"/>
      <c r="BD40" s="1831"/>
      <c r="BF40">
        <v>40</v>
      </c>
      <c r="BG40" s="477" t="str">
        <f t="shared" si="12"/>
        <v>□</v>
      </c>
      <c r="BH40" s="477">
        <f t="shared" si="23"/>
        <v>0</v>
      </c>
      <c r="BI40" s="137"/>
      <c r="BJ40" s="137"/>
      <c r="BK40" s="478"/>
      <c r="BL40" s="477">
        <f t="shared" si="13"/>
        <v>0</v>
      </c>
      <c r="BM40" s="477">
        <f t="shared" si="14"/>
        <v>0</v>
      </c>
      <c r="BN40" s="137">
        <f t="shared" si="15"/>
        <v>0</v>
      </c>
      <c r="BP40" s="137">
        <f t="shared" si="16"/>
        <v>0</v>
      </c>
      <c r="BQ40" s="137">
        <f t="shared" si="17"/>
        <v>0</v>
      </c>
      <c r="BR40" s="137">
        <f t="shared" si="18"/>
        <v>0</v>
      </c>
      <c r="BS40" s="137">
        <f t="shared" si="19"/>
        <v>0</v>
      </c>
      <c r="BT40" s="137">
        <f t="shared" si="20"/>
        <v>0</v>
      </c>
      <c r="BU40"/>
      <c r="BV40" s="446">
        <f t="shared" si="21"/>
        <v>0</v>
      </c>
    </row>
    <row r="41" spans="1:79" s="446" customFormat="1" ht="27" customHeight="1" x14ac:dyDescent="0.3">
      <c r="A41" s="488" t="str">
        <f t="shared" si="22"/>
        <v>□</v>
      </c>
      <c r="B41" s="454">
        <v>12</v>
      </c>
      <c r="C41" s="1678" t="s">
        <v>596</v>
      </c>
      <c r="D41" s="1679"/>
      <c r="E41" s="1679"/>
      <c r="F41" s="1679"/>
      <c r="G41" s="1679"/>
      <c r="H41" s="1679"/>
      <c r="I41" s="1679"/>
      <c r="J41" s="1679"/>
      <c r="K41" s="1679"/>
      <c r="L41" s="1679"/>
      <c r="M41" s="1679"/>
      <c r="N41" s="1679"/>
      <c r="O41" s="1679"/>
      <c r="P41" s="1679"/>
      <c r="Q41" s="1679"/>
      <c r="R41" s="1679" t="s">
        <v>634</v>
      </c>
      <c r="S41" s="1679"/>
      <c r="T41" s="1679"/>
      <c r="U41" s="1679"/>
      <c r="V41" s="1832"/>
      <c r="W41" s="1833" t="s">
        <v>560</v>
      </c>
      <c r="X41" s="1834"/>
      <c r="Y41" s="1835"/>
      <c r="Z41" s="1836"/>
      <c r="AA41" s="1836"/>
      <c r="AB41" s="1837"/>
      <c r="AC41" s="1836"/>
      <c r="AD41" s="1838"/>
      <c r="AE41" s="1829"/>
      <c r="AF41" s="1830"/>
      <c r="AG41" s="1830"/>
      <c r="AH41" s="798"/>
      <c r="AI41" s="798"/>
      <c r="AJ41" s="798"/>
      <c r="AK41" s="798"/>
      <c r="AL41" s="798"/>
      <c r="AM41" s="798"/>
      <c r="AN41" s="798"/>
      <c r="AO41" s="1830" t="s">
        <v>728</v>
      </c>
      <c r="AP41" s="1830"/>
      <c r="AQ41" s="1830"/>
      <c r="AR41" s="1830"/>
      <c r="AS41" s="1830"/>
      <c r="AT41" s="1830"/>
      <c r="AU41" s="798"/>
      <c r="AV41" s="798"/>
      <c r="AW41" s="798"/>
      <c r="AX41" s="798"/>
      <c r="AY41" s="798"/>
      <c r="AZ41" s="798"/>
      <c r="BA41" s="798"/>
      <c r="BB41" s="1830" t="s">
        <v>728</v>
      </c>
      <c r="BC41" s="1830"/>
      <c r="BD41" s="1831"/>
      <c r="BF41">
        <v>41</v>
      </c>
      <c r="BG41" s="477" t="str">
        <f t="shared" si="12"/>
        <v>□</v>
      </c>
      <c r="BH41" s="477">
        <f t="shared" si="23"/>
        <v>0</v>
      </c>
      <c r="BI41" s="137"/>
      <c r="BJ41" s="137"/>
      <c r="BK41" s="478"/>
      <c r="BL41" s="477">
        <f t="shared" si="13"/>
        <v>0</v>
      </c>
      <c r="BM41" s="477">
        <f t="shared" si="14"/>
        <v>0</v>
      </c>
      <c r="BN41" s="137">
        <f t="shared" si="15"/>
        <v>0</v>
      </c>
      <c r="BP41" s="137">
        <f t="shared" si="16"/>
        <v>0</v>
      </c>
      <c r="BQ41" s="137">
        <f t="shared" si="17"/>
        <v>0</v>
      </c>
      <c r="BR41" s="137">
        <f t="shared" si="18"/>
        <v>0</v>
      </c>
      <c r="BS41" s="137">
        <f t="shared" si="19"/>
        <v>0</v>
      </c>
      <c r="BT41" s="137">
        <f t="shared" si="20"/>
        <v>0</v>
      </c>
      <c r="BU41"/>
      <c r="BV41" s="446">
        <f t="shared" si="21"/>
        <v>0</v>
      </c>
    </row>
    <row r="42" spans="1:79" s="446" customFormat="1" ht="27" customHeight="1" x14ac:dyDescent="0.3">
      <c r="A42" s="488" t="str">
        <f t="shared" si="22"/>
        <v>□</v>
      </c>
      <c r="B42" s="454">
        <v>13</v>
      </c>
      <c r="C42" s="1678" t="s">
        <v>298</v>
      </c>
      <c r="D42" s="1679"/>
      <c r="E42" s="1679"/>
      <c r="F42" s="1679"/>
      <c r="G42" s="1679"/>
      <c r="H42" s="1679"/>
      <c r="I42" s="1679"/>
      <c r="J42" s="1679"/>
      <c r="K42" s="1679"/>
      <c r="L42" s="1679"/>
      <c r="M42" s="1679"/>
      <c r="N42" s="1679"/>
      <c r="O42" s="1679"/>
      <c r="P42" s="1679"/>
      <c r="Q42" s="1679"/>
      <c r="R42" s="1679" t="s">
        <v>634</v>
      </c>
      <c r="S42" s="1679"/>
      <c r="T42" s="1679"/>
      <c r="U42" s="1679"/>
      <c r="V42" s="1832"/>
      <c r="W42" s="1833" t="s">
        <v>562</v>
      </c>
      <c r="X42" s="1834"/>
      <c r="Y42" s="1835"/>
      <c r="Z42" s="1836"/>
      <c r="AA42" s="1836"/>
      <c r="AB42" s="1837"/>
      <c r="AC42" s="1836"/>
      <c r="AD42" s="1838"/>
      <c r="AE42" s="1829"/>
      <c r="AF42" s="1830"/>
      <c r="AG42" s="1830"/>
      <c r="AH42" s="798"/>
      <c r="AI42" s="798"/>
      <c r="AJ42" s="798"/>
      <c r="AK42" s="798"/>
      <c r="AL42" s="798"/>
      <c r="AM42" s="798"/>
      <c r="AN42" s="798"/>
      <c r="AO42" s="1830" t="s">
        <v>728</v>
      </c>
      <c r="AP42" s="1830"/>
      <c r="AQ42" s="1830"/>
      <c r="AR42" s="1830"/>
      <c r="AS42" s="1830"/>
      <c r="AT42" s="1830"/>
      <c r="AU42" s="798"/>
      <c r="AV42" s="798"/>
      <c r="AW42" s="798"/>
      <c r="AX42" s="798"/>
      <c r="AY42" s="798"/>
      <c r="AZ42" s="798"/>
      <c r="BA42" s="798"/>
      <c r="BB42" s="1830" t="s">
        <v>728</v>
      </c>
      <c r="BC42" s="1830"/>
      <c r="BD42" s="1831"/>
      <c r="BF42">
        <v>42</v>
      </c>
      <c r="BG42" s="477" t="str">
        <f t="shared" si="12"/>
        <v>□</v>
      </c>
      <c r="BH42" s="477">
        <f t="shared" si="23"/>
        <v>0</v>
      </c>
      <c r="BI42" s="137"/>
      <c r="BJ42" s="137"/>
      <c r="BK42" s="478"/>
      <c r="BL42" s="477">
        <f t="shared" si="13"/>
        <v>0</v>
      </c>
      <c r="BM42" s="477">
        <f t="shared" si="14"/>
        <v>0</v>
      </c>
      <c r="BN42" s="137">
        <f t="shared" si="15"/>
        <v>0</v>
      </c>
      <c r="BO42"/>
      <c r="BP42" s="137">
        <f t="shared" si="16"/>
        <v>0</v>
      </c>
      <c r="BQ42" s="137">
        <f t="shared" si="17"/>
        <v>0</v>
      </c>
      <c r="BR42" s="137">
        <f t="shared" si="18"/>
        <v>0</v>
      </c>
      <c r="BS42" s="137">
        <f t="shared" si="19"/>
        <v>0</v>
      </c>
      <c r="BT42" s="137">
        <f t="shared" si="20"/>
        <v>0</v>
      </c>
      <c r="BU42"/>
      <c r="BV42" s="446">
        <f t="shared" si="21"/>
        <v>0</v>
      </c>
    </row>
    <row r="43" spans="1:79" s="446" customFormat="1" ht="27" customHeight="1" x14ac:dyDescent="0.3">
      <c r="A43" s="488" t="str">
        <f t="shared" si="22"/>
        <v>□</v>
      </c>
      <c r="B43" s="454">
        <v>14</v>
      </c>
      <c r="C43" s="1678" t="s">
        <v>599</v>
      </c>
      <c r="D43" s="1679"/>
      <c r="E43" s="1679"/>
      <c r="F43" s="1679"/>
      <c r="G43" s="1679"/>
      <c r="H43" s="1679"/>
      <c r="I43" s="1679"/>
      <c r="J43" s="1679"/>
      <c r="K43" s="1679"/>
      <c r="L43" s="1679"/>
      <c r="M43" s="1679"/>
      <c r="N43" s="1679"/>
      <c r="O43" s="1679"/>
      <c r="P43" s="1679"/>
      <c r="Q43" s="1679"/>
      <c r="R43" s="1679" t="s">
        <v>634</v>
      </c>
      <c r="S43" s="1679"/>
      <c r="T43" s="1679"/>
      <c r="U43" s="1679"/>
      <c r="V43" s="1832"/>
      <c r="W43" s="1833" t="s">
        <v>560</v>
      </c>
      <c r="X43" s="1834"/>
      <c r="Y43" s="1835"/>
      <c r="Z43" s="1836"/>
      <c r="AA43" s="1836"/>
      <c r="AB43" s="1837"/>
      <c r="AC43" s="1836"/>
      <c r="AD43" s="1838"/>
      <c r="AE43" s="1829"/>
      <c r="AF43" s="1830"/>
      <c r="AG43" s="1830"/>
      <c r="AH43" s="798"/>
      <c r="AI43" s="798"/>
      <c r="AJ43" s="798"/>
      <c r="AK43" s="798"/>
      <c r="AL43" s="798"/>
      <c r="AM43" s="798"/>
      <c r="AN43" s="798"/>
      <c r="AO43" s="1830" t="s">
        <v>728</v>
      </c>
      <c r="AP43" s="1830"/>
      <c r="AQ43" s="1830"/>
      <c r="AR43" s="1830"/>
      <c r="AS43" s="1830"/>
      <c r="AT43" s="1830"/>
      <c r="AU43" s="798"/>
      <c r="AV43" s="798"/>
      <c r="AW43" s="798"/>
      <c r="AX43" s="798"/>
      <c r="AY43" s="798"/>
      <c r="AZ43" s="798"/>
      <c r="BA43" s="798"/>
      <c r="BB43" s="1830" t="s">
        <v>728</v>
      </c>
      <c r="BC43" s="1830"/>
      <c r="BD43" s="1831"/>
      <c r="BF43">
        <v>43</v>
      </c>
      <c r="BG43" s="477" t="str">
        <f t="shared" si="12"/>
        <v>□</v>
      </c>
      <c r="BH43" s="477">
        <f t="shared" si="23"/>
        <v>0</v>
      </c>
      <c r="BI43" s="137"/>
      <c r="BJ43" s="137"/>
      <c r="BK43" s="478"/>
      <c r="BL43" s="477">
        <f t="shared" si="13"/>
        <v>0</v>
      </c>
      <c r="BM43" s="477">
        <f t="shared" si="14"/>
        <v>0</v>
      </c>
      <c r="BN43" s="137">
        <f t="shared" si="15"/>
        <v>0</v>
      </c>
      <c r="BO43"/>
      <c r="BP43" s="137">
        <f t="shared" si="16"/>
        <v>0</v>
      </c>
      <c r="BQ43" s="137">
        <f t="shared" si="17"/>
        <v>0</v>
      </c>
      <c r="BR43" s="137">
        <f t="shared" si="18"/>
        <v>0</v>
      </c>
      <c r="BS43" s="137">
        <f t="shared" si="19"/>
        <v>0</v>
      </c>
      <c r="BT43" s="137">
        <f t="shared" si="20"/>
        <v>0</v>
      </c>
      <c r="BU43"/>
      <c r="BV43" s="446">
        <f t="shared" si="21"/>
        <v>0</v>
      </c>
    </row>
    <row r="44" spans="1:79" s="446" customFormat="1" ht="36" customHeight="1" x14ac:dyDescent="0.3">
      <c r="A44" s="488" t="str">
        <f t="shared" si="22"/>
        <v>□</v>
      </c>
      <c r="B44" s="454">
        <v>15</v>
      </c>
      <c r="C44" s="1678" t="s">
        <v>602</v>
      </c>
      <c r="D44" s="1679"/>
      <c r="E44" s="1679"/>
      <c r="F44" s="1679"/>
      <c r="G44" s="1679"/>
      <c r="H44" s="1679"/>
      <c r="I44" s="1679"/>
      <c r="J44" s="1679"/>
      <c r="K44" s="1679"/>
      <c r="L44" s="1679"/>
      <c r="M44" s="1679"/>
      <c r="N44" s="1679"/>
      <c r="O44" s="1679"/>
      <c r="P44" s="1679"/>
      <c r="Q44" s="1679"/>
      <c r="R44" s="1679" t="s">
        <v>634</v>
      </c>
      <c r="S44" s="1679"/>
      <c r="T44" s="1679"/>
      <c r="U44" s="1679"/>
      <c r="V44" s="1832"/>
      <c r="W44" s="1833" t="s">
        <v>562</v>
      </c>
      <c r="X44" s="1834"/>
      <c r="Y44" s="1835"/>
      <c r="Z44" s="1836"/>
      <c r="AA44" s="1836"/>
      <c r="AB44" s="1837"/>
      <c r="AC44" s="1836"/>
      <c r="AD44" s="1838"/>
      <c r="AE44" s="1829"/>
      <c r="AF44" s="1830"/>
      <c r="AG44" s="1830"/>
      <c r="AH44" s="798"/>
      <c r="AI44" s="798"/>
      <c r="AJ44" s="798"/>
      <c r="AK44" s="798"/>
      <c r="AL44" s="798"/>
      <c r="AM44" s="798"/>
      <c r="AN44" s="798"/>
      <c r="AO44" s="1830" t="s">
        <v>728</v>
      </c>
      <c r="AP44" s="1830"/>
      <c r="AQ44" s="1830"/>
      <c r="AR44" s="1830"/>
      <c r="AS44" s="1830"/>
      <c r="AT44" s="1830"/>
      <c r="AU44" s="798"/>
      <c r="AV44" s="798"/>
      <c r="AW44" s="798"/>
      <c r="AX44" s="798"/>
      <c r="AY44" s="798"/>
      <c r="AZ44" s="798"/>
      <c r="BA44" s="798"/>
      <c r="BB44" s="1830" t="s">
        <v>728</v>
      </c>
      <c r="BC44" s="1830"/>
      <c r="BD44" s="1831"/>
      <c r="BF44">
        <v>44</v>
      </c>
      <c r="BG44" s="477" t="str">
        <f t="shared" si="12"/>
        <v>□</v>
      </c>
      <c r="BH44" s="477">
        <f t="shared" si="23"/>
        <v>0</v>
      </c>
      <c r="BI44" s="137"/>
      <c r="BJ44" s="137"/>
      <c r="BK44" s="478"/>
      <c r="BL44" s="477">
        <f t="shared" si="13"/>
        <v>0</v>
      </c>
      <c r="BM44" s="477">
        <f t="shared" si="14"/>
        <v>0</v>
      </c>
      <c r="BN44" s="137">
        <f t="shared" si="15"/>
        <v>0</v>
      </c>
      <c r="BO44"/>
      <c r="BP44" s="137">
        <f t="shared" si="16"/>
        <v>0</v>
      </c>
      <c r="BQ44" s="137">
        <f t="shared" si="17"/>
        <v>0</v>
      </c>
      <c r="BR44" s="137">
        <f t="shared" si="18"/>
        <v>0</v>
      </c>
      <c r="BS44" s="137">
        <f t="shared" si="19"/>
        <v>0</v>
      </c>
      <c r="BT44" s="137">
        <f t="shared" si="20"/>
        <v>0</v>
      </c>
      <c r="BU44"/>
      <c r="BV44" s="446">
        <f t="shared" si="21"/>
        <v>0</v>
      </c>
    </row>
    <row r="45" spans="1:79" s="446" customFormat="1" ht="27" customHeight="1" x14ac:dyDescent="0.3">
      <c r="A45" s="488" t="str">
        <f t="shared" si="22"/>
        <v>□</v>
      </c>
      <c r="B45" s="454">
        <v>16</v>
      </c>
      <c r="C45" s="1678" t="s">
        <v>1056</v>
      </c>
      <c r="D45" s="1679"/>
      <c r="E45" s="1679"/>
      <c r="F45" s="1679"/>
      <c r="G45" s="1679"/>
      <c r="H45" s="1679"/>
      <c r="I45" s="1679"/>
      <c r="J45" s="1679"/>
      <c r="K45" s="1679"/>
      <c r="L45" s="1679"/>
      <c r="M45" s="1679"/>
      <c r="N45" s="1679"/>
      <c r="O45" s="1679"/>
      <c r="P45" s="1679"/>
      <c r="Q45" s="1679"/>
      <c r="R45" s="1679" t="s">
        <v>634</v>
      </c>
      <c r="S45" s="1679"/>
      <c r="T45" s="1679"/>
      <c r="U45" s="1679"/>
      <c r="V45" s="1832"/>
      <c r="W45" s="1833" t="s">
        <v>560</v>
      </c>
      <c r="X45" s="1834"/>
      <c r="Y45" s="1835"/>
      <c r="Z45" s="1836"/>
      <c r="AA45" s="1836"/>
      <c r="AB45" s="1837"/>
      <c r="AC45" s="1836"/>
      <c r="AD45" s="1838"/>
      <c r="AE45" s="1829"/>
      <c r="AF45" s="1830"/>
      <c r="AG45" s="1830"/>
      <c r="AH45" s="798"/>
      <c r="AI45" s="798"/>
      <c r="AJ45" s="798"/>
      <c r="AK45" s="798"/>
      <c r="AL45" s="798"/>
      <c r="AM45" s="798"/>
      <c r="AN45" s="798"/>
      <c r="AO45" s="1830" t="s">
        <v>728</v>
      </c>
      <c r="AP45" s="1830"/>
      <c r="AQ45" s="1830"/>
      <c r="AR45" s="1830"/>
      <c r="AS45" s="1830"/>
      <c r="AT45" s="1830"/>
      <c r="AU45" s="798"/>
      <c r="AV45" s="798"/>
      <c r="AW45" s="798"/>
      <c r="AX45" s="798"/>
      <c r="AY45" s="798"/>
      <c r="AZ45" s="798"/>
      <c r="BA45" s="798"/>
      <c r="BB45" s="1830" t="s">
        <v>728</v>
      </c>
      <c r="BC45" s="1830"/>
      <c r="BD45" s="1831"/>
      <c r="BE45"/>
      <c r="BF45">
        <v>45</v>
      </c>
      <c r="BG45" s="477" t="str">
        <f t="shared" si="12"/>
        <v>□</v>
      </c>
      <c r="BH45" s="477">
        <f t="shared" si="23"/>
        <v>0</v>
      </c>
      <c r="BI45" s="137"/>
      <c r="BJ45" s="137"/>
      <c r="BK45" s="478"/>
      <c r="BL45" s="477">
        <f t="shared" si="13"/>
        <v>0</v>
      </c>
      <c r="BM45" s="477">
        <f t="shared" si="14"/>
        <v>0</v>
      </c>
      <c r="BN45" s="137">
        <f t="shared" si="15"/>
        <v>0</v>
      </c>
      <c r="BO45"/>
      <c r="BP45" s="137">
        <f t="shared" si="16"/>
        <v>0</v>
      </c>
      <c r="BQ45" s="137">
        <f t="shared" si="17"/>
        <v>0</v>
      </c>
      <c r="BR45" s="137">
        <f t="shared" si="18"/>
        <v>0</v>
      </c>
      <c r="BS45" s="137">
        <f t="shared" si="19"/>
        <v>0</v>
      </c>
      <c r="BT45" s="137">
        <f t="shared" si="20"/>
        <v>0</v>
      </c>
      <c r="BU45"/>
      <c r="BV45" s="446">
        <f t="shared" si="21"/>
        <v>0</v>
      </c>
      <c r="BW45"/>
    </row>
    <row r="46" spans="1:79" s="446" customFormat="1" ht="27" customHeight="1" x14ac:dyDescent="0.3">
      <c r="A46" s="488" t="str">
        <f t="shared" si="22"/>
        <v>□</v>
      </c>
      <c r="B46" s="454">
        <v>17</v>
      </c>
      <c r="C46" s="1678" t="s">
        <v>361</v>
      </c>
      <c r="D46" s="1679"/>
      <c r="E46" s="1679"/>
      <c r="F46" s="1679"/>
      <c r="G46" s="1679"/>
      <c r="H46" s="1679"/>
      <c r="I46" s="1679"/>
      <c r="J46" s="1679"/>
      <c r="K46" s="1679"/>
      <c r="L46" s="1679"/>
      <c r="M46" s="1679"/>
      <c r="N46" s="1679"/>
      <c r="O46" s="1679"/>
      <c r="P46" s="1679"/>
      <c r="Q46" s="1679"/>
      <c r="R46" s="1679" t="s">
        <v>634</v>
      </c>
      <c r="S46" s="1679"/>
      <c r="T46" s="1679"/>
      <c r="U46" s="1679"/>
      <c r="V46" s="1832"/>
      <c r="W46" s="1833" t="s">
        <v>562</v>
      </c>
      <c r="X46" s="1834"/>
      <c r="Y46" s="1835"/>
      <c r="Z46" s="1836"/>
      <c r="AA46" s="1836"/>
      <c r="AB46" s="1837"/>
      <c r="AC46" s="1836"/>
      <c r="AD46" s="1838"/>
      <c r="AE46" s="1829"/>
      <c r="AF46" s="1830"/>
      <c r="AG46" s="1830"/>
      <c r="AH46" s="798"/>
      <c r="AI46" s="798"/>
      <c r="AJ46" s="798"/>
      <c r="AK46" s="798"/>
      <c r="AL46" s="798"/>
      <c r="AM46" s="798"/>
      <c r="AN46" s="798"/>
      <c r="AO46" s="1830" t="s">
        <v>728</v>
      </c>
      <c r="AP46" s="1830"/>
      <c r="AQ46" s="1830"/>
      <c r="AR46" s="1830"/>
      <c r="AS46" s="1830"/>
      <c r="AT46" s="1830"/>
      <c r="AU46" s="798"/>
      <c r="AV46" s="798"/>
      <c r="AW46" s="798"/>
      <c r="AX46" s="798"/>
      <c r="AY46" s="798"/>
      <c r="AZ46" s="798"/>
      <c r="BA46" s="798"/>
      <c r="BB46" s="1830" t="s">
        <v>728</v>
      </c>
      <c r="BC46" s="1830"/>
      <c r="BD46" s="1831"/>
      <c r="BE46"/>
      <c r="BF46">
        <v>46</v>
      </c>
      <c r="BG46" s="477" t="str">
        <f t="shared" si="12"/>
        <v>□</v>
      </c>
      <c r="BH46" s="477">
        <f t="shared" si="23"/>
        <v>0</v>
      </c>
      <c r="BI46" s="137"/>
      <c r="BJ46" s="137"/>
      <c r="BK46" s="478"/>
      <c r="BL46" s="477">
        <f t="shared" si="13"/>
        <v>0</v>
      </c>
      <c r="BM46" s="477">
        <f t="shared" si="14"/>
        <v>0</v>
      </c>
      <c r="BN46" s="137">
        <f t="shared" si="15"/>
        <v>0</v>
      </c>
      <c r="BO46"/>
      <c r="BP46" s="137">
        <f t="shared" si="16"/>
        <v>0</v>
      </c>
      <c r="BQ46" s="137">
        <f t="shared" si="17"/>
        <v>0</v>
      </c>
      <c r="BR46" s="137">
        <f t="shared" si="18"/>
        <v>0</v>
      </c>
      <c r="BS46" s="137">
        <f t="shared" si="19"/>
        <v>0</v>
      </c>
      <c r="BT46" s="137">
        <f t="shared" si="20"/>
        <v>0</v>
      </c>
      <c r="BU46"/>
      <c r="BV46" s="446">
        <f t="shared" si="21"/>
        <v>0</v>
      </c>
      <c r="BW46"/>
    </row>
    <row r="47" spans="1:79" ht="27" customHeight="1" x14ac:dyDescent="0.3">
      <c r="A47" s="488" t="str">
        <f t="shared" si="22"/>
        <v>□</v>
      </c>
      <c r="B47" s="454">
        <v>18</v>
      </c>
      <c r="C47" s="1678" t="s">
        <v>273</v>
      </c>
      <c r="D47" s="1679"/>
      <c r="E47" s="1679"/>
      <c r="F47" s="1679"/>
      <c r="G47" s="1679"/>
      <c r="H47" s="1679"/>
      <c r="I47" s="1679"/>
      <c r="J47" s="1679"/>
      <c r="K47" s="1679"/>
      <c r="L47" s="1679"/>
      <c r="M47" s="1679"/>
      <c r="N47" s="1679"/>
      <c r="O47" s="1679"/>
      <c r="P47" s="1679"/>
      <c r="Q47" s="1679"/>
      <c r="R47" s="1679" t="s">
        <v>634</v>
      </c>
      <c r="S47" s="1679"/>
      <c r="T47" s="1679"/>
      <c r="U47" s="1679"/>
      <c r="V47" s="1832"/>
      <c r="W47" s="1833" t="s">
        <v>560</v>
      </c>
      <c r="X47" s="1834"/>
      <c r="Y47" s="1835"/>
      <c r="Z47" s="1836"/>
      <c r="AA47" s="1836"/>
      <c r="AB47" s="1837"/>
      <c r="AC47" s="1836"/>
      <c r="AD47" s="1838"/>
      <c r="AE47" s="1829"/>
      <c r="AF47" s="1830"/>
      <c r="AG47" s="1830"/>
      <c r="AH47" s="798"/>
      <c r="AI47" s="798"/>
      <c r="AJ47" s="798"/>
      <c r="AK47" s="798"/>
      <c r="AL47" s="798"/>
      <c r="AM47" s="798"/>
      <c r="AN47" s="798"/>
      <c r="AO47" s="1830" t="s">
        <v>728</v>
      </c>
      <c r="AP47" s="1830"/>
      <c r="AQ47" s="1830"/>
      <c r="AR47" s="1830"/>
      <c r="AS47" s="1830"/>
      <c r="AT47" s="1830"/>
      <c r="AU47" s="798"/>
      <c r="AV47" s="798"/>
      <c r="AW47" s="798"/>
      <c r="AX47" s="798"/>
      <c r="AY47" s="798"/>
      <c r="AZ47" s="798"/>
      <c r="BA47" s="798"/>
      <c r="BB47" s="1830" t="s">
        <v>728</v>
      </c>
      <c r="BC47" s="1830"/>
      <c r="BD47" s="1831"/>
      <c r="BF47">
        <v>47</v>
      </c>
      <c r="BG47" s="477" t="str">
        <f t="shared" si="12"/>
        <v>□</v>
      </c>
      <c r="BH47" s="477">
        <f t="shared" si="23"/>
        <v>0</v>
      </c>
      <c r="BI47" s="137"/>
      <c r="BJ47" s="137"/>
      <c r="BK47" s="137"/>
      <c r="BL47" s="477">
        <f t="shared" si="13"/>
        <v>0</v>
      </c>
      <c r="BM47" s="477">
        <f t="shared" si="14"/>
        <v>0</v>
      </c>
      <c r="BN47" s="137">
        <f t="shared" si="15"/>
        <v>0</v>
      </c>
      <c r="BP47" s="137">
        <f t="shared" si="16"/>
        <v>0</v>
      </c>
      <c r="BQ47" s="137">
        <f t="shared" si="17"/>
        <v>0</v>
      </c>
      <c r="BR47" s="137">
        <f t="shared" si="18"/>
        <v>0</v>
      </c>
      <c r="BS47" s="137">
        <f t="shared" si="19"/>
        <v>0</v>
      </c>
      <c r="BT47" s="137">
        <f t="shared" si="20"/>
        <v>0</v>
      </c>
      <c r="BV47" s="446">
        <f t="shared" si="21"/>
        <v>0</v>
      </c>
      <c r="CA47" s="507"/>
    </row>
    <row r="48" spans="1:79" ht="27" customHeight="1" x14ac:dyDescent="0.3">
      <c r="A48" s="488" t="str">
        <f t="shared" si="22"/>
        <v>□</v>
      </c>
      <c r="B48" s="454">
        <v>19</v>
      </c>
      <c r="C48" s="1678" t="s">
        <v>78</v>
      </c>
      <c r="D48" s="1679"/>
      <c r="E48" s="1679"/>
      <c r="F48" s="1679"/>
      <c r="G48" s="1679"/>
      <c r="H48" s="1679"/>
      <c r="I48" s="1679"/>
      <c r="J48" s="1679"/>
      <c r="K48" s="1679"/>
      <c r="L48" s="1679"/>
      <c r="M48" s="1679"/>
      <c r="N48" s="1679"/>
      <c r="O48" s="1679"/>
      <c r="P48" s="1679"/>
      <c r="Q48" s="1679"/>
      <c r="R48" s="1679" t="s">
        <v>634</v>
      </c>
      <c r="S48" s="1679"/>
      <c r="T48" s="1679"/>
      <c r="U48" s="1679"/>
      <c r="V48" s="1832"/>
      <c r="W48" s="1833" t="s">
        <v>562</v>
      </c>
      <c r="X48" s="1834"/>
      <c r="Y48" s="1835"/>
      <c r="Z48" s="1836"/>
      <c r="AA48" s="1836"/>
      <c r="AB48" s="1837"/>
      <c r="AC48" s="1836"/>
      <c r="AD48" s="1838"/>
      <c r="AE48" s="1829"/>
      <c r="AF48" s="1830"/>
      <c r="AG48" s="1830"/>
      <c r="AH48" s="798"/>
      <c r="AI48" s="798"/>
      <c r="AJ48" s="798"/>
      <c r="AK48" s="798"/>
      <c r="AL48" s="798"/>
      <c r="AM48" s="798"/>
      <c r="AN48" s="798"/>
      <c r="AO48" s="1830" t="s">
        <v>728</v>
      </c>
      <c r="AP48" s="1830"/>
      <c r="AQ48" s="1830"/>
      <c r="AR48" s="1830"/>
      <c r="AS48" s="1830"/>
      <c r="AT48" s="1830"/>
      <c r="AU48" s="798"/>
      <c r="AV48" s="798"/>
      <c r="AW48" s="798"/>
      <c r="AX48" s="798"/>
      <c r="AY48" s="798"/>
      <c r="AZ48" s="798"/>
      <c r="BA48" s="798"/>
      <c r="BB48" s="1830" t="s">
        <v>728</v>
      </c>
      <c r="BC48" s="1830"/>
      <c r="BD48" s="1831"/>
      <c r="BF48">
        <v>48</v>
      </c>
      <c r="BG48" s="477" t="str">
        <f t="shared" si="12"/>
        <v>□</v>
      </c>
      <c r="BH48" s="477">
        <f t="shared" si="23"/>
        <v>0</v>
      </c>
      <c r="BI48" s="137"/>
      <c r="BJ48" s="137"/>
      <c r="BK48" s="137"/>
      <c r="BL48" s="477">
        <f t="shared" si="13"/>
        <v>0</v>
      </c>
      <c r="BM48" s="477">
        <f t="shared" si="14"/>
        <v>0</v>
      </c>
      <c r="BN48" s="137">
        <f t="shared" si="15"/>
        <v>0</v>
      </c>
      <c r="BP48" s="137">
        <f t="shared" si="16"/>
        <v>0</v>
      </c>
      <c r="BQ48" s="137">
        <f t="shared" si="17"/>
        <v>0</v>
      </c>
      <c r="BR48" s="137">
        <f t="shared" si="18"/>
        <v>0</v>
      </c>
      <c r="BS48" s="137">
        <f t="shared" si="19"/>
        <v>0</v>
      </c>
      <c r="BT48" s="137">
        <f t="shared" si="20"/>
        <v>0</v>
      </c>
      <c r="BV48" s="446">
        <f t="shared" si="21"/>
        <v>0</v>
      </c>
      <c r="CA48" s="507"/>
    </row>
    <row r="49" spans="1:74" ht="27" customHeight="1" x14ac:dyDescent="0.3">
      <c r="A49" s="488" t="str">
        <f t="shared" si="22"/>
        <v>□</v>
      </c>
      <c r="B49" s="454">
        <v>20</v>
      </c>
      <c r="C49" s="1678" t="s">
        <v>605</v>
      </c>
      <c r="D49" s="1679"/>
      <c r="E49" s="1679"/>
      <c r="F49" s="1679"/>
      <c r="G49" s="1679"/>
      <c r="H49" s="1679"/>
      <c r="I49" s="1679"/>
      <c r="J49" s="1679"/>
      <c r="K49" s="1679"/>
      <c r="L49" s="1679"/>
      <c r="M49" s="1679"/>
      <c r="N49" s="1679"/>
      <c r="O49" s="1679"/>
      <c r="P49" s="1679"/>
      <c r="Q49" s="1679"/>
      <c r="R49" s="1679"/>
      <c r="S49" s="1679"/>
      <c r="T49" s="1679"/>
      <c r="U49" s="1679"/>
      <c r="V49" s="1832"/>
      <c r="W49" s="1833" t="s">
        <v>560</v>
      </c>
      <c r="X49" s="1834"/>
      <c r="Y49" s="1835"/>
      <c r="Z49" s="1836"/>
      <c r="AA49" s="1836"/>
      <c r="AB49" s="1837"/>
      <c r="AC49" s="1836"/>
      <c r="AD49" s="1838"/>
      <c r="AE49" s="1829"/>
      <c r="AF49" s="1830"/>
      <c r="AG49" s="1830"/>
      <c r="AH49" s="798"/>
      <c r="AI49" s="798"/>
      <c r="AJ49" s="798"/>
      <c r="AK49" s="798"/>
      <c r="AL49" s="798"/>
      <c r="AM49" s="798"/>
      <c r="AN49" s="798"/>
      <c r="AO49" s="1830" t="s">
        <v>728</v>
      </c>
      <c r="AP49" s="1830"/>
      <c r="AQ49" s="1830"/>
      <c r="AR49" s="1830"/>
      <c r="AS49" s="1830"/>
      <c r="AT49" s="1830"/>
      <c r="AU49" s="798"/>
      <c r="AV49" s="798"/>
      <c r="AW49" s="798"/>
      <c r="AX49" s="798"/>
      <c r="AY49" s="798"/>
      <c r="AZ49" s="798"/>
      <c r="BA49" s="798"/>
      <c r="BB49" s="1830" t="s">
        <v>728</v>
      </c>
      <c r="BC49" s="1830"/>
      <c r="BD49" s="1831"/>
      <c r="BF49">
        <v>49</v>
      </c>
      <c r="BG49" s="477" t="str">
        <f t="shared" si="12"/>
        <v>□</v>
      </c>
      <c r="BH49" s="477">
        <f t="shared" si="23"/>
        <v>0</v>
      </c>
      <c r="BI49" s="137"/>
      <c r="BJ49" s="137"/>
      <c r="BK49" s="137"/>
      <c r="BL49" s="477">
        <f t="shared" si="13"/>
        <v>0</v>
      </c>
      <c r="BM49" s="477">
        <f t="shared" si="14"/>
        <v>0</v>
      </c>
      <c r="BN49" s="137">
        <f t="shared" si="15"/>
        <v>0</v>
      </c>
      <c r="BP49" s="137">
        <f t="shared" si="16"/>
        <v>0</v>
      </c>
      <c r="BQ49" s="137">
        <f t="shared" si="17"/>
        <v>0</v>
      </c>
      <c r="BR49" s="137">
        <f t="shared" si="18"/>
        <v>0</v>
      </c>
      <c r="BS49" s="137">
        <f t="shared" si="19"/>
        <v>0</v>
      </c>
      <c r="BT49" s="137">
        <f t="shared" si="20"/>
        <v>0</v>
      </c>
      <c r="BV49" s="446">
        <f t="shared" si="21"/>
        <v>0</v>
      </c>
    </row>
    <row r="50" spans="1:74" ht="27" customHeight="1" x14ac:dyDescent="0.3">
      <c r="A50" s="488" t="str">
        <f t="shared" si="22"/>
        <v>□</v>
      </c>
      <c r="B50" s="454">
        <v>21</v>
      </c>
      <c r="C50" s="1678" t="s">
        <v>471</v>
      </c>
      <c r="D50" s="1679"/>
      <c r="E50" s="1679"/>
      <c r="F50" s="1679"/>
      <c r="G50" s="1679"/>
      <c r="H50" s="1679"/>
      <c r="I50" s="1679"/>
      <c r="J50" s="1679"/>
      <c r="K50" s="1679"/>
      <c r="L50" s="1679"/>
      <c r="M50" s="1679"/>
      <c r="N50" s="1679"/>
      <c r="O50" s="1679"/>
      <c r="P50" s="1679"/>
      <c r="Q50" s="1679"/>
      <c r="R50" s="1679"/>
      <c r="S50" s="1679"/>
      <c r="T50" s="1679"/>
      <c r="U50" s="1679"/>
      <c r="V50" s="1832"/>
      <c r="W50" s="1833" t="s">
        <v>562</v>
      </c>
      <c r="X50" s="1834"/>
      <c r="Y50" s="1835"/>
      <c r="Z50" s="1836"/>
      <c r="AA50" s="1836"/>
      <c r="AB50" s="1837"/>
      <c r="AC50" s="1836"/>
      <c r="AD50" s="1838"/>
      <c r="AE50" s="1829"/>
      <c r="AF50" s="1830"/>
      <c r="AG50" s="1830"/>
      <c r="AH50" s="798"/>
      <c r="AI50" s="798"/>
      <c r="AJ50" s="798"/>
      <c r="AK50" s="798"/>
      <c r="AL50" s="798"/>
      <c r="AM50" s="798"/>
      <c r="AN50" s="798"/>
      <c r="AO50" s="1830" t="s">
        <v>728</v>
      </c>
      <c r="AP50" s="1830"/>
      <c r="AQ50" s="1830"/>
      <c r="AR50" s="1830"/>
      <c r="AS50" s="1830"/>
      <c r="AT50" s="1830"/>
      <c r="AU50" s="798"/>
      <c r="AV50" s="798"/>
      <c r="AW50" s="798"/>
      <c r="AX50" s="798"/>
      <c r="AY50" s="798"/>
      <c r="AZ50" s="798"/>
      <c r="BA50" s="798"/>
      <c r="BB50" s="1830" t="s">
        <v>728</v>
      </c>
      <c r="BC50" s="1830"/>
      <c r="BD50" s="1831"/>
      <c r="BF50">
        <v>50</v>
      </c>
      <c r="BG50" s="477" t="str">
        <f t="shared" si="12"/>
        <v>□</v>
      </c>
      <c r="BH50" s="477">
        <f t="shared" si="23"/>
        <v>0</v>
      </c>
      <c r="BI50" s="137"/>
      <c r="BJ50" s="137"/>
      <c r="BK50" s="137"/>
      <c r="BL50" s="477">
        <f t="shared" si="13"/>
        <v>0</v>
      </c>
      <c r="BM50" s="477">
        <f t="shared" si="14"/>
        <v>0</v>
      </c>
      <c r="BN50" s="137">
        <f t="shared" si="15"/>
        <v>0</v>
      </c>
      <c r="BP50" s="137">
        <f t="shared" si="16"/>
        <v>0</v>
      </c>
      <c r="BQ50" s="137">
        <f t="shared" si="17"/>
        <v>0</v>
      </c>
      <c r="BR50" s="137">
        <f t="shared" si="18"/>
        <v>0</v>
      </c>
      <c r="BS50" s="137">
        <f t="shared" si="19"/>
        <v>0</v>
      </c>
      <c r="BT50" s="137">
        <f t="shared" si="20"/>
        <v>0</v>
      </c>
      <c r="BV50" s="446">
        <f t="shared" si="21"/>
        <v>0</v>
      </c>
    </row>
    <row r="51" spans="1:74" ht="27" customHeight="1" x14ac:dyDescent="0.3">
      <c r="A51" s="488" t="str">
        <f t="shared" si="22"/>
        <v>□</v>
      </c>
      <c r="B51" s="454">
        <v>22</v>
      </c>
      <c r="C51" s="1678" t="s">
        <v>609</v>
      </c>
      <c r="D51" s="1679"/>
      <c r="E51" s="1679"/>
      <c r="F51" s="1679"/>
      <c r="G51" s="1679"/>
      <c r="H51" s="1679"/>
      <c r="I51" s="1679"/>
      <c r="J51" s="1679"/>
      <c r="K51" s="1679"/>
      <c r="L51" s="1679"/>
      <c r="M51" s="1679"/>
      <c r="N51" s="1679"/>
      <c r="O51" s="1679"/>
      <c r="P51" s="1679"/>
      <c r="Q51" s="1679"/>
      <c r="R51" s="1679"/>
      <c r="S51" s="1679"/>
      <c r="T51" s="1679"/>
      <c r="U51" s="1679"/>
      <c r="V51" s="1832"/>
      <c r="W51" s="1833" t="s">
        <v>560</v>
      </c>
      <c r="X51" s="1834"/>
      <c r="Y51" s="1835"/>
      <c r="Z51" s="1836"/>
      <c r="AA51" s="1836"/>
      <c r="AB51" s="1837"/>
      <c r="AC51" s="1836"/>
      <c r="AD51" s="1838"/>
      <c r="AE51" s="1829"/>
      <c r="AF51" s="1830"/>
      <c r="AG51" s="1830"/>
      <c r="AH51" s="798"/>
      <c r="AI51" s="798"/>
      <c r="AJ51" s="798"/>
      <c r="AK51" s="798"/>
      <c r="AL51" s="798"/>
      <c r="AM51" s="798"/>
      <c r="AN51" s="798"/>
      <c r="AO51" s="1830" t="s">
        <v>728</v>
      </c>
      <c r="AP51" s="1830"/>
      <c r="AQ51" s="1830"/>
      <c r="AR51" s="1830"/>
      <c r="AS51" s="1830"/>
      <c r="AT51" s="1830"/>
      <c r="AU51" s="798"/>
      <c r="AV51" s="798"/>
      <c r="AW51" s="798"/>
      <c r="AX51" s="798"/>
      <c r="AY51" s="798"/>
      <c r="AZ51" s="798"/>
      <c r="BA51" s="798"/>
      <c r="BB51" s="1830" t="s">
        <v>728</v>
      </c>
      <c r="BC51" s="1830"/>
      <c r="BD51" s="1831"/>
      <c r="BF51">
        <v>51</v>
      </c>
      <c r="BG51" s="477" t="str">
        <f t="shared" si="12"/>
        <v>□</v>
      </c>
      <c r="BH51" s="477">
        <f t="shared" si="23"/>
        <v>0</v>
      </c>
      <c r="BI51" s="137"/>
      <c r="BJ51" s="137"/>
      <c r="BK51" s="137"/>
      <c r="BL51" s="477">
        <f t="shared" si="13"/>
        <v>0</v>
      </c>
      <c r="BM51" s="477">
        <f t="shared" si="14"/>
        <v>0</v>
      </c>
      <c r="BN51" s="137">
        <f t="shared" si="15"/>
        <v>0</v>
      </c>
      <c r="BP51" s="137">
        <f t="shared" si="16"/>
        <v>0</v>
      </c>
      <c r="BQ51" s="137">
        <f t="shared" si="17"/>
        <v>0</v>
      </c>
      <c r="BR51" s="137">
        <f t="shared" si="18"/>
        <v>0</v>
      </c>
      <c r="BS51" s="137">
        <f t="shared" si="19"/>
        <v>0</v>
      </c>
      <c r="BT51" s="137">
        <f t="shared" si="20"/>
        <v>0</v>
      </c>
      <c r="BV51" s="446">
        <f t="shared" si="21"/>
        <v>0</v>
      </c>
    </row>
    <row r="52" spans="1:74" ht="27" customHeight="1" x14ac:dyDescent="0.3">
      <c r="A52" s="488" t="str">
        <f t="shared" si="22"/>
        <v>□</v>
      </c>
      <c r="B52" s="454">
        <v>23</v>
      </c>
      <c r="C52" s="1678" t="s">
        <v>372</v>
      </c>
      <c r="D52" s="1679"/>
      <c r="E52" s="1679"/>
      <c r="F52" s="1679"/>
      <c r="G52" s="1679"/>
      <c r="H52" s="1679"/>
      <c r="I52" s="1679"/>
      <c r="J52" s="1679"/>
      <c r="K52" s="1679"/>
      <c r="L52" s="1679"/>
      <c r="M52" s="1679"/>
      <c r="N52" s="1679"/>
      <c r="O52" s="1679"/>
      <c r="P52" s="1679"/>
      <c r="Q52" s="1679"/>
      <c r="R52" s="1679" t="s">
        <v>634</v>
      </c>
      <c r="S52" s="1679"/>
      <c r="T52" s="1679"/>
      <c r="U52" s="1679"/>
      <c r="V52" s="1832"/>
      <c r="W52" s="1833" t="s">
        <v>562</v>
      </c>
      <c r="X52" s="1834"/>
      <c r="Y52" s="1835"/>
      <c r="Z52" s="1836"/>
      <c r="AA52" s="1836"/>
      <c r="AB52" s="1837"/>
      <c r="AC52" s="1836"/>
      <c r="AD52" s="1838"/>
      <c r="AE52" s="1829"/>
      <c r="AF52" s="1830"/>
      <c r="AG52" s="1830"/>
      <c r="AH52" s="798"/>
      <c r="AI52" s="798"/>
      <c r="AJ52" s="798"/>
      <c r="AK52" s="798"/>
      <c r="AL52" s="798"/>
      <c r="AM52" s="798"/>
      <c r="AN52" s="798"/>
      <c r="AO52" s="1830" t="s">
        <v>728</v>
      </c>
      <c r="AP52" s="1830"/>
      <c r="AQ52" s="1830"/>
      <c r="AR52" s="1830"/>
      <c r="AS52" s="1830"/>
      <c r="AT52" s="1830"/>
      <c r="AU52" s="798"/>
      <c r="AV52" s="798"/>
      <c r="AW52" s="798"/>
      <c r="AX52" s="798"/>
      <c r="AY52" s="798"/>
      <c r="AZ52" s="798"/>
      <c r="BA52" s="798"/>
      <c r="BB52" s="1830" t="s">
        <v>728</v>
      </c>
      <c r="BC52" s="1830"/>
      <c r="BD52" s="1831"/>
      <c r="BF52">
        <v>52</v>
      </c>
      <c r="BG52" s="477" t="str">
        <f t="shared" si="12"/>
        <v>□</v>
      </c>
      <c r="BH52" s="477">
        <f t="shared" si="23"/>
        <v>0</v>
      </c>
      <c r="BI52" s="137"/>
      <c r="BJ52" s="137"/>
      <c r="BK52" s="137"/>
      <c r="BL52" s="477">
        <f t="shared" si="13"/>
        <v>0</v>
      </c>
      <c r="BM52" s="477">
        <f t="shared" si="14"/>
        <v>0</v>
      </c>
      <c r="BN52" s="137">
        <f t="shared" si="15"/>
        <v>0</v>
      </c>
      <c r="BP52" s="137">
        <f t="shared" si="16"/>
        <v>0</v>
      </c>
      <c r="BQ52" s="137">
        <f t="shared" si="17"/>
        <v>0</v>
      </c>
      <c r="BR52" s="137">
        <f t="shared" si="18"/>
        <v>0</v>
      </c>
      <c r="BS52" s="137">
        <f t="shared" si="19"/>
        <v>0</v>
      </c>
      <c r="BT52" s="137">
        <f t="shared" si="20"/>
        <v>0</v>
      </c>
      <c r="BV52" s="446">
        <f t="shared" si="21"/>
        <v>0</v>
      </c>
    </row>
    <row r="53" spans="1:74" ht="27" customHeight="1" x14ac:dyDescent="0.3">
      <c r="A53" s="488" t="str">
        <f t="shared" si="22"/>
        <v>□</v>
      </c>
      <c r="B53" s="454">
        <v>24</v>
      </c>
      <c r="C53" s="1678" t="s">
        <v>611</v>
      </c>
      <c r="D53" s="1679"/>
      <c r="E53" s="1679"/>
      <c r="F53" s="1679"/>
      <c r="G53" s="1679"/>
      <c r="H53" s="1679"/>
      <c r="I53" s="1679"/>
      <c r="J53" s="1679"/>
      <c r="K53" s="1679"/>
      <c r="L53" s="1679"/>
      <c r="M53" s="1679"/>
      <c r="N53" s="1679"/>
      <c r="O53" s="1679"/>
      <c r="P53" s="1679"/>
      <c r="Q53" s="1679"/>
      <c r="R53" s="1679"/>
      <c r="S53" s="1679"/>
      <c r="T53" s="1679"/>
      <c r="U53" s="1679"/>
      <c r="V53" s="1832"/>
      <c r="W53" s="1833" t="s">
        <v>560</v>
      </c>
      <c r="X53" s="1834"/>
      <c r="Y53" s="1835"/>
      <c r="Z53" s="1836"/>
      <c r="AA53" s="1836"/>
      <c r="AB53" s="1837"/>
      <c r="AC53" s="1836"/>
      <c r="AD53" s="1838"/>
      <c r="AE53" s="1829"/>
      <c r="AF53" s="1830"/>
      <c r="AG53" s="1830"/>
      <c r="AH53" s="798"/>
      <c r="AI53" s="798"/>
      <c r="AJ53" s="798"/>
      <c r="AK53" s="798"/>
      <c r="AL53" s="798"/>
      <c r="AM53" s="798"/>
      <c r="AN53" s="798"/>
      <c r="AO53" s="1830" t="s">
        <v>728</v>
      </c>
      <c r="AP53" s="1830"/>
      <c r="AQ53" s="1830"/>
      <c r="AR53" s="1830"/>
      <c r="AS53" s="1830"/>
      <c r="AT53" s="1830"/>
      <c r="AU53" s="798"/>
      <c r="AV53" s="798"/>
      <c r="AW53" s="798"/>
      <c r="AX53" s="798"/>
      <c r="AY53" s="798"/>
      <c r="AZ53" s="798"/>
      <c r="BA53" s="798"/>
      <c r="BB53" s="1830" t="s">
        <v>728</v>
      </c>
      <c r="BC53" s="1830"/>
      <c r="BD53" s="1831"/>
      <c r="BF53">
        <v>53</v>
      </c>
      <c r="BG53" s="477" t="str">
        <f t="shared" si="12"/>
        <v>□</v>
      </c>
      <c r="BH53" s="477">
        <f t="shared" si="23"/>
        <v>0</v>
      </c>
      <c r="BI53" s="137"/>
      <c r="BJ53" s="137"/>
      <c r="BK53" s="137"/>
      <c r="BL53" s="477">
        <f t="shared" si="13"/>
        <v>0</v>
      </c>
      <c r="BM53" s="477">
        <f t="shared" si="14"/>
        <v>0</v>
      </c>
      <c r="BN53" s="137">
        <f t="shared" si="15"/>
        <v>0</v>
      </c>
      <c r="BP53" s="137">
        <f t="shared" si="16"/>
        <v>0</v>
      </c>
      <c r="BQ53" s="137">
        <f t="shared" si="17"/>
        <v>0</v>
      </c>
      <c r="BR53" s="137">
        <f t="shared" si="18"/>
        <v>0</v>
      </c>
      <c r="BS53" s="137">
        <f t="shared" si="19"/>
        <v>0</v>
      </c>
      <c r="BT53" s="137">
        <f t="shared" si="20"/>
        <v>0</v>
      </c>
      <c r="BV53" s="446">
        <f t="shared" si="21"/>
        <v>0</v>
      </c>
    </row>
    <row r="54" spans="1:74" ht="46.15" customHeight="1" x14ac:dyDescent="0.3">
      <c r="A54" s="488" t="str">
        <f t="shared" si="22"/>
        <v>□</v>
      </c>
      <c r="B54" s="454">
        <v>25</v>
      </c>
      <c r="C54" s="1678" t="s">
        <v>612</v>
      </c>
      <c r="D54" s="1679"/>
      <c r="E54" s="1679"/>
      <c r="F54" s="1679"/>
      <c r="G54" s="1679"/>
      <c r="H54" s="1679"/>
      <c r="I54" s="1679"/>
      <c r="J54" s="1679"/>
      <c r="K54" s="1679"/>
      <c r="L54" s="1679"/>
      <c r="M54" s="1679"/>
      <c r="N54" s="1679"/>
      <c r="O54" s="1679"/>
      <c r="P54" s="1679"/>
      <c r="Q54" s="1679"/>
      <c r="R54" s="1679"/>
      <c r="S54" s="1679"/>
      <c r="T54" s="1679"/>
      <c r="U54" s="1679"/>
      <c r="V54" s="1832"/>
      <c r="W54" s="1833" t="s">
        <v>562</v>
      </c>
      <c r="X54" s="1834"/>
      <c r="Y54" s="1835"/>
      <c r="Z54" s="1836"/>
      <c r="AA54" s="1836"/>
      <c r="AB54" s="1837"/>
      <c r="AC54" s="1836"/>
      <c r="AD54" s="1838"/>
      <c r="AE54" s="1829"/>
      <c r="AF54" s="1830"/>
      <c r="AG54" s="1830"/>
      <c r="AH54" s="798"/>
      <c r="AI54" s="798"/>
      <c r="AJ54" s="798"/>
      <c r="AK54" s="798"/>
      <c r="AL54" s="798"/>
      <c r="AM54" s="798"/>
      <c r="AN54" s="798"/>
      <c r="AO54" s="1830" t="s">
        <v>728</v>
      </c>
      <c r="AP54" s="1830"/>
      <c r="AQ54" s="1830"/>
      <c r="AR54" s="1830"/>
      <c r="AS54" s="1830"/>
      <c r="AT54" s="1830"/>
      <c r="AU54" s="798"/>
      <c r="AV54" s="798"/>
      <c r="AW54" s="798"/>
      <c r="AX54" s="798"/>
      <c r="AY54" s="798"/>
      <c r="AZ54" s="798"/>
      <c r="BA54" s="798"/>
      <c r="BB54" s="1830" t="s">
        <v>728</v>
      </c>
      <c r="BC54" s="1830"/>
      <c r="BD54" s="1831"/>
      <c r="BF54">
        <v>54</v>
      </c>
      <c r="BG54" s="477" t="str">
        <f t="shared" si="12"/>
        <v>□</v>
      </c>
      <c r="BH54" s="477">
        <f t="shared" si="23"/>
        <v>0</v>
      </c>
      <c r="BI54" s="137"/>
      <c r="BJ54" s="137"/>
      <c r="BK54" s="137"/>
      <c r="BL54" s="477">
        <f t="shared" si="13"/>
        <v>0</v>
      </c>
      <c r="BM54" s="477">
        <f t="shared" si="14"/>
        <v>0</v>
      </c>
      <c r="BN54" s="137">
        <f t="shared" si="15"/>
        <v>0</v>
      </c>
      <c r="BP54" s="137">
        <f t="shared" si="16"/>
        <v>0</v>
      </c>
      <c r="BQ54" s="137">
        <f t="shared" si="17"/>
        <v>0</v>
      </c>
      <c r="BR54" s="137">
        <f t="shared" si="18"/>
        <v>0</v>
      </c>
      <c r="BS54" s="137">
        <f t="shared" si="19"/>
        <v>0</v>
      </c>
      <c r="BT54" s="137">
        <f t="shared" si="20"/>
        <v>0</v>
      </c>
      <c r="BV54" s="446">
        <f t="shared" si="21"/>
        <v>0</v>
      </c>
    </row>
    <row r="55" spans="1:74" ht="27" customHeight="1" x14ac:dyDescent="0.3">
      <c r="A55" s="488" t="str">
        <f t="shared" si="22"/>
        <v>□</v>
      </c>
      <c r="B55" s="454">
        <v>26</v>
      </c>
      <c r="C55" s="1678" t="s">
        <v>613</v>
      </c>
      <c r="D55" s="1679"/>
      <c r="E55" s="1679"/>
      <c r="F55" s="1679"/>
      <c r="G55" s="1679"/>
      <c r="H55" s="1679"/>
      <c r="I55" s="1679"/>
      <c r="J55" s="1679"/>
      <c r="K55" s="1679"/>
      <c r="L55" s="1679"/>
      <c r="M55" s="1679"/>
      <c r="N55" s="1679"/>
      <c r="O55" s="1679"/>
      <c r="P55" s="1679"/>
      <c r="Q55" s="1679"/>
      <c r="R55" s="1679"/>
      <c r="S55" s="1679"/>
      <c r="T55" s="1679"/>
      <c r="U55" s="1679"/>
      <c r="V55" s="1832"/>
      <c r="W55" s="1833" t="s">
        <v>560</v>
      </c>
      <c r="X55" s="1834"/>
      <c r="Y55" s="1835"/>
      <c r="Z55" s="1836"/>
      <c r="AA55" s="1836"/>
      <c r="AB55" s="1837"/>
      <c r="AC55" s="1836"/>
      <c r="AD55" s="1838"/>
      <c r="AE55" s="1829"/>
      <c r="AF55" s="1830"/>
      <c r="AG55" s="1830"/>
      <c r="AH55" s="798"/>
      <c r="AI55" s="798"/>
      <c r="AJ55" s="798"/>
      <c r="AK55" s="798"/>
      <c r="AL55" s="798"/>
      <c r="AM55" s="798"/>
      <c r="AN55" s="798"/>
      <c r="AO55" s="1830" t="s">
        <v>728</v>
      </c>
      <c r="AP55" s="1830"/>
      <c r="AQ55" s="1830"/>
      <c r="AR55" s="1830"/>
      <c r="AS55" s="1830"/>
      <c r="AT55" s="1830"/>
      <c r="AU55" s="798"/>
      <c r="AV55" s="798"/>
      <c r="AW55" s="798"/>
      <c r="AX55" s="798"/>
      <c r="AY55" s="798"/>
      <c r="AZ55" s="798"/>
      <c r="BA55" s="798"/>
      <c r="BB55" s="1830" t="s">
        <v>728</v>
      </c>
      <c r="BC55" s="1830"/>
      <c r="BD55" s="1831"/>
      <c r="BF55">
        <v>55</v>
      </c>
      <c r="BG55" s="477" t="str">
        <f t="shared" si="12"/>
        <v>□</v>
      </c>
      <c r="BH55" s="477">
        <f t="shared" si="23"/>
        <v>0</v>
      </c>
      <c r="BI55" s="137"/>
      <c r="BJ55" s="137"/>
      <c r="BK55" s="137"/>
      <c r="BL55" s="477">
        <f t="shared" si="13"/>
        <v>0</v>
      </c>
      <c r="BM55" s="477">
        <f t="shared" si="14"/>
        <v>0</v>
      </c>
      <c r="BN55" s="137">
        <f t="shared" si="15"/>
        <v>0</v>
      </c>
      <c r="BP55" s="137">
        <f t="shared" si="16"/>
        <v>0</v>
      </c>
      <c r="BQ55" s="137">
        <f t="shared" si="17"/>
        <v>0</v>
      </c>
      <c r="BR55" s="137">
        <f t="shared" si="18"/>
        <v>0</v>
      </c>
      <c r="BS55" s="137">
        <f t="shared" si="19"/>
        <v>0</v>
      </c>
      <c r="BT55" s="137">
        <f t="shared" si="20"/>
        <v>0</v>
      </c>
      <c r="BV55" s="446">
        <f t="shared" si="21"/>
        <v>0</v>
      </c>
    </row>
    <row r="56" spans="1:74" ht="27" customHeight="1" x14ac:dyDescent="0.3">
      <c r="A56" s="488" t="str">
        <f t="shared" si="22"/>
        <v>□</v>
      </c>
      <c r="B56" s="454">
        <v>27</v>
      </c>
      <c r="C56" s="1678" t="s">
        <v>431</v>
      </c>
      <c r="D56" s="1679"/>
      <c r="E56" s="1679"/>
      <c r="F56" s="1679"/>
      <c r="G56" s="1679"/>
      <c r="H56" s="1679"/>
      <c r="I56" s="1679"/>
      <c r="J56" s="1679"/>
      <c r="K56" s="1679"/>
      <c r="L56" s="1679"/>
      <c r="M56" s="1679"/>
      <c r="N56" s="1679"/>
      <c r="O56" s="1679"/>
      <c r="P56" s="1679"/>
      <c r="Q56" s="1679"/>
      <c r="R56" s="1679"/>
      <c r="S56" s="1679"/>
      <c r="T56" s="1679"/>
      <c r="U56" s="1679"/>
      <c r="V56" s="1832"/>
      <c r="W56" s="1833" t="s">
        <v>562</v>
      </c>
      <c r="X56" s="1834"/>
      <c r="Y56" s="1835"/>
      <c r="Z56" s="1836"/>
      <c r="AA56" s="1836"/>
      <c r="AB56" s="1837"/>
      <c r="AC56" s="1836"/>
      <c r="AD56" s="1838"/>
      <c r="AE56" s="1829"/>
      <c r="AF56" s="1830"/>
      <c r="AG56" s="1830"/>
      <c r="AH56" s="798"/>
      <c r="AI56" s="798"/>
      <c r="AJ56" s="798"/>
      <c r="AK56" s="798"/>
      <c r="AL56" s="798"/>
      <c r="AM56" s="798"/>
      <c r="AN56" s="798"/>
      <c r="AO56" s="1830" t="s">
        <v>728</v>
      </c>
      <c r="AP56" s="1830"/>
      <c r="AQ56" s="1830"/>
      <c r="AR56" s="1830"/>
      <c r="AS56" s="1830"/>
      <c r="AT56" s="1830"/>
      <c r="AU56" s="798"/>
      <c r="AV56" s="798"/>
      <c r="AW56" s="798"/>
      <c r="AX56" s="798"/>
      <c r="AY56" s="798"/>
      <c r="AZ56" s="798"/>
      <c r="BA56" s="798"/>
      <c r="BB56" s="1830" t="s">
        <v>728</v>
      </c>
      <c r="BC56" s="1830"/>
      <c r="BD56" s="1831"/>
      <c r="BF56">
        <v>56</v>
      </c>
      <c r="BG56" s="477" t="str">
        <f t="shared" si="12"/>
        <v>□</v>
      </c>
      <c r="BH56" s="477">
        <f t="shared" si="23"/>
        <v>0</v>
      </c>
      <c r="BI56" s="137"/>
      <c r="BJ56" s="137"/>
      <c r="BK56" s="137"/>
      <c r="BL56" s="477">
        <f t="shared" si="13"/>
        <v>0</v>
      </c>
      <c r="BM56" s="477">
        <f t="shared" si="14"/>
        <v>0</v>
      </c>
      <c r="BN56" s="137">
        <f t="shared" si="15"/>
        <v>0</v>
      </c>
      <c r="BP56" s="137">
        <f t="shared" si="16"/>
        <v>0</v>
      </c>
      <c r="BQ56" s="137">
        <f t="shared" si="17"/>
        <v>0</v>
      </c>
      <c r="BR56" s="137">
        <f t="shared" si="18"/>
        <v>0</v>
      </c>
      <c r="BS56" s="137">
        <f t="shared" si="19"/>
        <v>0</v>
      </c>
      <c r="BT56" s="137">
        <f t="shared" si="20"/>
        <v>0</v>
      </c>
      <c r="BV56" s="446">
        <f t="shared" si="21"/>
        <v>0</v>
      </c>
    </row>
    <row r="57" spans="1:74" ht="27" customHeight="1" x14ac:dyDescent="0.3">
      <c r="A57" s="488" t="str">
        <f t="shared" si="22"/>
        <v>□</v>
      </c>
      <c r="B57" s="454">
        <v>28</v>
      </c>
      <c r="C57" s="1678" t="s">
        <v>614</v>
      </c>
      <c r="D57" s="1679"/>
      <c r="E57" s="1679"/>
      <c r="F57" s="1679"/>
      <c r="G57" s="1679"/>
      <c r="H57" s="1679"/>
      <c r="I57" s="1679"/>
      <c r="J57" s="1679"/>
      <c r="K57" s="1679"/>
      <c r="L57" s="1679"/>
      <c r="M57" s="1679"/>
      <c r="N57" s="1679"/>
      <c r="O57" s="1679"/>
      <c r="P57" s="1679"/>
      <c r="Q57" s="1679"/>
      <c r="R57" s="1679"/>
      <c r="S57" s="1679"/>
      <c r="T57" s="1679"/>
      <c r="U57" s="1679" t="s">
        <v>657</v>
      </c>
      <c r="V57" s="1832"/>
      <c r="W57" s="1833" t="s">
        <v>560</v>
      </c>
      <c r="X57" s="1834"/>
      <c r="Y57" s="1835"/>
      <c r="Z57" s="1836"/>
      <c r="AA57" s="1836"/>
      <c r="AB57" s="1837"/>
      <c r="AC57" s="1836"/>
      <c r="AD57" s="1838"/>
      <c r="AE57" s="1829"/>
      <c r="AF57" s="1830"/>
      <c r="AG57" s="1830"/>
      <c r="AH57" s="798"/>
      <c r="AI57" s="798"/>
      <c r="AJ57" s="798"/>
      <c r="AK57" s="798"/>
      <c r="AL57" s="798"/>
      <c r="AM57" s="798"/>
      <c r="AN57" s="798"/>
      <c r="AO57" s="1830" t="s">
        <v>728</v>
      </c>
      <c r="AP57" s="1830"/>
      <c r="AQ57" s="1830"/>
      <c r="AR57" s="1830"/>
      <c r="AS57" s="1830"/>
      <c r="AT57" s="1830"/>
      <c r="AU57" s="798"/>
      <c r="AV57" s="798"/>
      <c r="AW57" s="798"/>
      <c r="AX57" s="798"/>
      <c r="AY57" s="798"/>
      <c r="AZ57" s="798"/>
      <c r="BA57" s="798"/>
      <c r="BB57" s="1830" t="s">
        <v>728</v>
      </c>
      <c r="BC57" s="1830"/>
      <c r="BD57" s="1831"/>
      <c r="BF57">
        <v>57</v>
      </c>
      <c r="BG57" s="477" t="str">
        <f t="shared" si="12"/>
        <v>□</v>
      </c>
      <c r="BH57" s="477">
        <f t="shared" si="23"/>
        <v>0</v>
      </c>
      <c r="BI57" s="137"/>
      <c r="BJ57" s="137"/>
      <c r="BK57" s="137"/>
      <c r="BL57" s="477">
        <f t="shared" si="13"/>
        <v>0</v>
      </c>
      <c r="BM57" s="477">
        <f t="shared" si="14"/>
        <v>0</v>
      </c>
      <c r="BN57" s="137">
        <f t="shared" si="15"/>
        <v>0</v>
      </c>
      <c r="BP57" s="137">
        <f t="shared" si="16"/>
        <v>0</v>
      </c>
      <c r="BQ57" s="137">
        <f t="shared" si="17"/>
        <v>0</v>
      </c>
      <c r="BR57" s="137">
        <f t="shared" si="18"/>
        <v>0</v>
      </c>
      <c r="BS57" s="137">
        <f t="shared" si="19"/>
        <v>0</v>
      </c>
      <c r="BT57" s="137">
        <f t="shared" si="20"/>
        <v>0</v>
      </c>
      <c r="BV57" s="446">
        <f t="shared" si="21"/>
        <v>0</v>
      </c>
    </row>
    <row r="58" spans="1:74" ht="27" customHeight="1" x14ac:dyDescent="0.3">
      <c r="A58" s="488" t="str">
        <f t="shared" si="22"/>
        <v>□</v>
      </c>
      <c r="B58" s="454">
        <v>29</v>
      </c>
      <c r="C58" s="1678" t="s">
        <v>615</v>
      </c>
      <c r="D58" s="1679"/>
      <c r="E58" s="1679"/>
      <c r="F58" s="1679"/>
      <c r="G58" s="1679"/>
      <c r="H58" s="1679"/>
      <c r="I58" s="1679"/>
      <c r="J58" s="1679"/>
      <c r="K58" s="1679"/>
      <c r="L58" s="1679"/>
      <c r="M58" s="1679"/>
      <c r="N58" s="1679"/>
      <c r="O58" s="1679"/>
      <c r="P58" s="1679"/>
      <c r="Q58" s="1679"/>
      <c r="R58" s="1679"/>
      <c r="S58" s="1679"/>
      <c r="T58" s="1679"/>
      <c r="U58" s="1679" t="s">
        <v>657</v>
      </c>
      <c r="V58" s="1832"/>
      <c r="W58" s="1833" t="s">
        <v>562</v>
      </c>
      <c r="X58" s="1834"/>
      <c r="Y58" s="1835"/>
      <c r="Z58" s="1836"/>
      <c r="AA58" s="1836"/>
      <c r="AB58" s="1837"/>
      <c r="AC58" s="1836"/>
      <c r="AD58" s="1838"/>
      <c r="AE58" s="1829"/>
      <c r="AF58" s="1830"/>
      <c r="AG58" s="1830"/>
      <c r="AH58" s="798"/>
      <c r="AI58" s="798"/>
      <c r="AJ58" s="798"/>
      <c r="AK58" s="798"/>
      <c r="AL58" s="798"/>
      <c r="AM58" s="798"/>
      <c r="AN58" s="798"/>
      <c r="AO58" s="1830" t="s">
        <v>728</v>
      </c>
      <c r="AP58" s="1830"/>
      <c r="AQ58" s="1830"/>
      <c r="AR58" s="1830"/>
      <c r="AS58" s="1830"/>
      <c r="AT58" s="1830"/>
      <c r="AU58" s="798"/>
      <c r="AV58" s="798"/>
      <c r="AW58" s="798"/>
      <c r="AX58" s="798"/>
      <c r="AY58" s="798"/>
      <c r="AZ58" s="798"/>
      <c r="BA58" s="798"/>
      <c r="BB58" s="1830" t="s">
        <v>728</v>
      </c>
      <c r="BC58" s="1830"/>
      <c r="BD58" s="1831"/>
      <c r="BF58">
        <v>58</v>
      </c>
      <c r="BG58" s="477" t="str">
        <f t="shared" si="12"/>
        <v>□</v>
      </c>
      <c r="BH58" s="477">
        <f t="shared" si="23"/>
        <v>0</v>
      </c>
      <c r="BI58" s="137"/>
      <c r="BJ58" s="137"/>
      <c r="BK58" s="137"/>
      <c r="BL58" s="477">
        <f t="shared" si="13"/>
        <v>0</v>
      </c>
      <c r="BM58" s="477">
        <f t="shared" si="14"/>
        <v>0</v>
      </c>
      <c r="BN58" s="137">
        <f t="shared" si="15"/>
        <v>0</v>
      </c>
      <c r="BP58" s="137">
        <f t="shared" si="16"/>
        <v>0</v>
      </c>
      <c r="BQ58" s="137">
        <f t="shared" si="17"/>
        <v>0</v>
      </c>
      <c r="BR58" s="137">
        <f t="shared" si="18"/>
        <v>0</v>
      </c>
      <c r="BS58" s="137">
        <f t="shared" si="19"/>
        <v>0</v>
      </c>
      <c r="BT58" s="137">
        <f t="shared" si="20"/>
        <v>0</v>
      </c>
      <c r="BV58" s="446">
        <f t="shared" si="21"/>
        <v>0</v>
      </c>
    </row>
    <row r="59" spans="1:74" ht="27" customHeight="1" x14ac:dyDescent="0.3">
      <c r="A59" s="488" t="str">
        <f t="shared" si="22"/>
        <v>□</v>
      </c>
      <c r="B59" s="454">
        <v>30</v>
      </c>
      <c r="C59" s="1678" t="s">
        <v>617</v>
      </c>
      <c r="D59" s="1679"/>
      <c r="E59" s="1679"/>
      <c r="F59" s="1679"/>
      <c r="G59" s="1679"/>
      <c r="H59" s="1679"/>
      <c r="I59" s="1679"/>
      <c r="J59" s="1679"/>
      <c r="K59" s="1679"/>
      <c r="L59" s="1679"/>
      <c r="M59" s="1679"/>
      <c r="N59" s="1679"/>
      <c r="O59" s="1679"/>
      <c r="P59" s="1679"/>
      <c r="Q59" s="1679"/>
      <c r="R59" s="1679"/>
      <c r="S59" s="1679"/>
      <c r="T59" s="1679"/>
      <c r="U59" s="1679" t="s">
        <v>657</v>
      </c>
      <c r="V59" s="1832"/>
      <c r="W59" s="1833" t="s">
        <v>560</v>
      </c>
      <c r="X59" s="1834"/>
      <c r="Y59" s="1835"/>
      <c r="Z59" s="1836"/>
      <c r="AA59" s="1836"/>
      <c r="AB59" s="1837"/>
      <c r="AC59" s="1836"/>
      <c r="AD59" s="1838"/>
      <c r="AE59" s="1829"/>
      <c r="AF59" s="1830"/>
      <c r="AG59" s="1830"/>
      <c r="AH59" s="798"/>
      <c r="AI59" s="798"/>
      <c r="AJ59" s="798"/>
      <c r="AK59" s="798"/>
      <c r="AL59" s="798"/>
      <c r="AM59" s="798"/>
      <c r="AN59" s="798"/>
      <c r="AO59" s="1830" t="s">
        <v>728</v>
      </c>
      <c r="AP59" s="1830"/>
      <c r="AQ59" s="1830"/>
      <c r="AR59" s="1830"/>
      <c r="AS59" s="1830"/>
      <c r="AT59" s="1830"/>
      <c r="AU59" s="798"/>
      <c r="AV59" s="798"/>
      <c r="AW59" s="798"/>
      <c r="AX59" s="798"/>
      <c r="AY59" s="798"/>
      <c r="AZ59" s="798"/>
      <c r="BA59" s="798"/>
      <c r="BB59" s="1830" t="s">
        <v>728</v>
      </c>
      <c r="BC59" s="1830"/>
      <c r="BD59" s="1831"/>
      <c r="BF59">
        <v>59</v>
      </c>
      <c r="BG59" s="477" t="str">
        <f t="shared" si="12"/>
        <v>□</v>
      </c>
      <c r="BH59" s="477">
        <f t="shared" si="23"/>
        <v>0</v>
      </c>
      <c r="BI59" s="137"/>
      <c r="BJ59" s="137"/>
      <c r="BK59" s="137"/>
      <c r="BL59" s="477">
        <f t="shared" si="13"/>
        <v>0</v>
      </c>
      <c r="BM59" s="477">
        <f t="shared" si="14"/>
        <v>0</v>
      </c>
      <c r="BN59" s="137">
        <f t="shared" si="15"/>
        <v>0</v>
      </c>
      <c r="BP59" s="137">
        <f t="shared" si="16"/>
        <v>0</v>
      </c>
      <c r="BQ59" s="137">
        <f t="shared" si="17"/>
        <v>0</v>
      </c>
      <c r="BR59" s="137">
        <f t="shared" si="18"/>
        <v>0</v>
      </c>
      <c r="BS59" s="137">
        <f t="shared" si="19"/>
        <v>0</v>
      </c>
      <c r="BT59" s="137">
        <f t="shared" si="20"/>
        <v>0</v>
      </c>
      <c r="BV59" s="446">
        <f t="shared" si="21"/>
        <v>0</v>
      </c>
    </row>
    <row r="60" spans="1:74" ht="27" customHeight="1" x14ac:dyDescent="0.3">
      <c r="A60" s="488" t="str">
        <f t="shared" si="22"/>
        <v>□</v>
      </c>
      <c r="B60" s="454">
        <v>31</v>
      </c>
      <c r="C60" s="1678" t="s">
        <v>618</v>
      </c>
      <c r="D60" s="1679"/>
      <c r="E60" s="1679"/>
      <c r="F60" s="1679"/>
      <c r="G60" s="1679"/>
      <c r="H60" s="1679"/>
      <c r="I60" s="1679"/>
      <c r="J60" s="1679"/>
      <c r="K60" s="1679"/>
      <c r="L60" s="1679"/>
      <c r="M60" s="1679"/>
      <c r="N60" s="1679"/>
      <c r="O60" s="1679"/>
      <c r="P60" s="1679"/>
      <c r="Q60" s="1679"/>
      <c r="R60" s="1679"/>
      <c r="S60" s="1679"/>
      <c r="T60" s="1679"/>
      <c r="U60" s="1679"/>
      <c r="V60" s="1832"/>
      <c r="W60" s="1833" t="s">
        <v>562</v>
      </c>
      <c r="X60" s="1834"/>
      <c r="Y60" s="1835"/>
      <c r="Z60" s="1836"/>
      <c r="AA60" s="1836"/>
      <c r="AB60" s="1837"/>
      <c r="AC60" s="1836"/>
      <c r="AD60" s="1838"/>
      <c r="AE60" s="1829"/>
      <c r="AF60" s="1830"/>
      <c r="AG60" s="1830"/>
      <c r="AH60" s="798"/>
      <c r="AI60" s="798"/>
      <c r="AJ60" s="798"/>
      <c r="AK60" s="798"/>
      <c r="AL60" s="798"/>
      <c r="AM60" s="798"/>
      <c r="AN60" s="798"/>
      <c r="AO60" s="1830" t="s">
        <v>728</v>
      </c>
      <c r="AP60" s="1830"/>
      <c r="AQ60" s="1830"/>
      <c r="AR60" s="1830"/>
      <c r="AS60" s="1830"/>
      <c r="AT60" s="1830"/>
      <c r="AU60" s="798"/>
      <c r="AV60" s="798"/>
      <c r="AW60" s="798"/>
      <c r="AX60" s="798"/>
      <c r="AY60" s="798"/>
      <c r="AZ60" s="798"/>
      <c r="BA60" s="798"/>
      <c r="BB60" s="1830" t="s">
        <v>728</v>
      </c>
      <c r="BC60" s="1830"/>
      <c r="BD60" s="1831"/>
      <c r="BF60">
        <v>60</v>
      </c>
      <c r="BG60" s="477" t="str">
        <f t="shared" si="12"/>
        <v>□</v>
      </c>
      <c r="BH60" s="477">
        <f t="shared" si="23"/>
        <v>0</v>
      </c>
      <c r="BI60" s="137"/>
      <c r="BJ60" s="137"/>
      <c r="BK60" s="137"/>
      <c r="BL60" s="477">
        <f t="shared" si="13"/>
        <v>0</v>
      </c>
      <c r="BM60" s="477">
        <f t="shared" si="14"/>
        <v>0</v>
      </c>
      <c r="BN60" s="137">
        <f t="shared" si="15"/>
        <v>0</v>
      </c>
      <c r="BP60" s="137">
        <f t="shared" si="16"/>
        <v>0</v>
      </c>
      <c r="BQ60" s="137">
        <f t="shared" si="17"/>
        <v>0</v>
      </c>
      <c r="BR60" s="137">
        <f t="shared" si="18"/>
        <v>0</v>
      </c>
      <c r="BS60" s="137">
        <f t="shared" si="19"/>
        <v>0</v>
      </c>
      <c r="BT60" s="137">
        <f t="shared" si="20"/>
        <v>0</v>
      </c>
      <c r="BV60" s="446">
        <f t="shared" si="21"/>
        <v>0</v>
      </c>
    </row>
    <row r="61" spans="1:74" ht="27" customHeight="1" x14ac:dyDescent="0.3">
      <c r="A61" s="488" t="str">
        <f t="shared" si="22"/>
        <v>□</v>
      </c>
      <c r="B61" s="454">
        <v>32</v>
      </c>
      <c r="C61" s="1678" t="s">
        <v>619</v>
      </c>
      <c r="D61" s="1679"/>
      <c r="E61" s="1679"/>
      <c r="F61" s="1679"/>
      <c r="G61" s="1679"/>
      <c r="H61" s="1679"/>
      <c r="I61" s="1679"/>
      <c r="J61" s="1679"/>
      <c r="K61" s="1679"/>
      <c r="L61" s="1679"/>
      <c r="M61" s="1679"/>
      <c r="N61" s="1679"/>
      <c r="O61" s="1679"/>
      <c r="P61" s="1679"/>
      <c r="Q61" s="1679"/>
      <c r="R61" s="1679"/>
      <c r="S61" s="1679"/>
      <c r="T61" s="1679"/>
      <c r="U61" s="1679"/>
      <c r="V61" s="1832"/>
      <c r="W61" s="1833" t="s">
        <v>560</v>
      </c>
      <c r="X61" s="1834"/>
      <c r="Y61" s="1835"/>
      <c r="Z61" s="1836"/>
      <c r="AA61" s="1836"/>
      <c r="AB61" s="1837"/>
      <c r="AC61" s="1836"/>
      <c r="AD61" s="1838"/>
      <c r="AE61" s="1829"/>
      <c r="AF61" s="1830"/>
      <c r="AG61" s="1830"/>
      <c r="AH61" s="798"/>
      <c r="AI61" s="798"/>
      <c r="AJ61" s="798"/>
      <c r="AK61" s="798"/>
      <c r="AL61" s="798"/>
      <c r="AM61" s="798"/>
      <c r="AN61" s="798"/>
      <c r="AO61" s="1830" t="s">
        <v>728</v>
      </c>
      <c r="AP61" s="1830"/>
      <c r="AQ61" s="1830"/>
      <c r="AR61" s="1830"/>
      <c r="AS61" s="1830"/>
      <c r="AT61" s="1830"/>
      <c r="AU61" s="798"/>
      <c r="AV61" s="798"/>
      <c r="AW61" s="798"/>
      <c r="AX61" s="798"/>
      <c r="AY61" s="798"/>
      <c r="AZ61" s="798"/>
      <c r="BA61" s="798"/>
      <c r="BB61" s="1830" t="s">
        <v>728</v>
      </c>
      <c r="BC61" s="1830"/>
      <c r="BD61" s="1831"/>
      <c r="BF61">
        <v>61</v>
      </c>
      <c r="BG61" s="477" t="str">
        <f t="shared" si="12"/>
        <v>□</v>
      </c>
      <c r="BH61" s="477">
        <f t="shared" si="23"/>
        <v>0</v>
      </c>
      <c r="BI61" s="137"/>
      <c r="BJ61" s="137"/>
      <c r="BK61" s="137"/>
      <c r="BL61" s="477">
        <f t="shared" si="13"/>
        <v>0</v>
      </c>
      <c r="BM61" s="477">
        <f t="shared" si="14"/>
        <v>0</v>
      </c>
      <c r="BN61" s="137">
        <f t="shared" si="15"/>
        <v>0</v>
      </c>
      <c r="BP61" s="137">
        <f t="shared" si="16"/>
        <v>0</v>
      </c>
      <c r="BQ61" s="137">
        <f t="shared" si="17"/>
        <v>0</v>
      </c>
      <c r="BR61" s="137">
        <f t="shared" si="18"/>
        <v>0</v>
      </c>
      <c r="BS61" s="137">
        <f t="shared" si="19"/>
        <v>0</v>
      </c>
      <c r="BT61" s="137">
        <f t="shared" si="20"/>
        <v>0</v>
      </c>
      <c r="BV61" s="446">
        <f t="shared" si="21"/>
        <v>0</v>
      </c>
    </row>
    <row r="62" spans="1:74" ht="36" customHeight="1" x14ac:dyDescent="0.3">
      <c r="A62" s="488" t="str">
        <f t="shared" si="22"/>
        <v>□</v>
      </c>
      <c r="B62" s="454">
        <v>33</v>
      </c>
      <c r="C62" s="1678" t="s">
        <v>621</v>
      </c>
      <c r="D62" s="1679"/>
      <c r="E62" s="1679"/>
      <c r="F62" s="1679"/>
      <c r="G62" s="1679"/>
      <c r="H62" s="1679"/>
      <c r="I62" s="1679"/>
      <c r="J62" s="1679"/>
      <c r="K62" s="1679"/>
      <c r="L62" s="1679"/>
      <c r="M62" s="1679"/>
      <c r="N62" s="1679"/>
      <c r="O62" s="1679"/>
      <c r="P62" s="1679"/>
      <c r="Q62" s="1679"/>
      <c r="R62" s="1679"/>
      <c r="S62" s="1679"/>
      <c r="T62" s="1679"/>
      <c r="U62" s="1679"/>
      <c r="V62" s="1832"/>
      <c r="W62" s="1833" t="s">
        <v>562</v>
      </c>
      <c r="X62" s="1834"/>
      <c r="Y62" s="1835"/>
      <c r="Z62" s="1836"/>
      <c r="AA62" s="1836"/>
      <c r="AB62" s="1837"/>
      <c r="AC62" s="1836"/>
      <c r="AD62" s="1838"/>
      <c r="AE62" s="1829"/>
      <c r="AF62" s="1830"/>
      <c r="AG62" s="1830"/>
      <c r="AH62" s="798"/>
      <c r="AI62" s="798"/>
      <c r="AJ62" s="798"/>
      <c r="AK62" s="798"/>
      <c r="AL62" s="798"/>
      <c r="AM62" s="798"/>
      <c r="AN62" s="798"/>
      <c r="AO62" s="1830" t="s">
        <v>728</v>
      </c>
      <c r="AP62" s="1830"/>
      <c r="AQ62" s="1830"/>
      <c r="AR62" s="1830"/>
      <c r="AS62" s="1830"/>
      <c r="AT62" s="1830"/>
      <c r="AU62" s="798"/>
      <c r="AV62" s="798"/>
      <c r="AW62" s="798"/>
      <c r="AX62" s="798"/>
      <c r="AY62" s="798"/>
      <c r="AZ62" s="798"/>
      <c r="BA62" s="798"/>
      <c r="BB62" s="1830" t="s">
        <v>728</v>
      </c>
      <c r="BC62" s="1830"/>
      <c r="BD62" s="1831"/>
      <c r="BF62">
        <v>62</v>
      </c>
      <c r="BG62" s="477" t="str">
        <f t="shared" si="12"/>
        <v>□</v>
      </c>
      <c r="BH62" s="477">
        <f t="shared" si="23"/>
        <v>0</v>
      </c>
      <c r="BI62" s="137"/>
      <c r="BJ62" s="137"/>
      <c r="BK62" s="137"/>
      <c r="BL62" s="477">
        <f t="shared" si="13"/>
        <v>0</v>
      </c>
      <c r="BM62" s="477">
        <f t="shared" si="14"/>
        <v>0</v>
      </c>
      <c r="BN62" s="137">
        <f t="shared" si="15"/>
        <v>0</v>
      </c>
      <c r="BP62" s="137">
        <f t="shared" si="16"/>
        <v>0</v>
      </c>
      <c r="BQ62" s="137">
        <f t="shared" si="17"/>
        <v>0</v>
      </c>
      <c r="BR62" s="137">
        <f t="shared" si="18"/>
        <v>0</v>
      </c>
      <c r="BS62" s="137">
        <f t="shared" si="19"/>
        <v>0</v>
      </c>
      <c r="BT62" s="137">
        <f t="shared" si="20"/>
        <v>0</v>
      </c>
      <c r="BV62" s="446">
        <f t="shared" si="21"/>
        <v>0</v>
      </c>
    </row>
    <row r="63" spans="1:74" ht="27" customHeight="1" x14ac:dyDescent="0.3">
      <c r="A63" s="488" t="str">
        <f t="shared" si="22"/>
        <v>□</v>
      </c>
      <c r="B63" s="455">
        <v>34</v>
      </c>
      <c r="C63" s="1866" t="s">
        <v>232</v>
      </c>
      <c r="D63" s="1867"/>
      <c r="E63" s="1867"/>
      <c r="F63" s="1867"/>
      <c r="G63" s="1867"/>
      <c r="H63" s="1867"/>
      <c r="I63" s="1867"/>
      <c r="J63" s="1867"/>
      <c r="K63" s="1867"/>
      <c r="L63" s="1867"/>
      <c r="M63" s="1867"/>
      <c r="N63" s="1867"/>
      <c r="O63" s="1867"/>
      <c r="P63" s="1867"/>
      <c r="Q63" s="1867"/>
      <c r="R63" s="1867"/>
      <c r="S63" s="1867"/>
      <c r="T63" s="1867"/>
      <c r="U63" s="1867"/>
      <c r="V63" s="1868"/>
      <c r="W63" s="1869" t="s">
        <v>560</v>
      </c>
      <c r="X63" s="1870"/>
      <c r="Y63" s="1871"/>
      <c r="Z63" s="1872"/>
      <c r="AA63" s="1872"/>
      <c r="AB63" s="1873"/>
      <c r="AC63" s="1872"/>
      <c r="AD63" s="1874"/>
      <c r="AE63" s="1875"/>
      <c r="AF63" s="1846"/>
      <c r="AG63" s="1846"/>
      <c r="AH63" s="807"/>
      <c r="AI63" s="807"/>
      <c r="AJ63" s="807"/>
      <c r="AK63" s="807"/>
      <c r="AL63" s="807"/>
      <c r="AM63" s="807"/>
      <c r="AN63" s="807"/>
      <c r="AO63" s="1846" t="s">
        <v>728</v>
      </c>
      <c r="AP63" s="1846"/>
      <c r="AQ63" s="1846"/>
      <c r="AR63" s="1846"/>
      <c r="AS63" s="1846"/>
      <c r="AT63" s="1846"/>
      <c r="AU63" s="807"/>
      <c r="AV63" s="807"/>
      <c r="AW63" s="807"/>
      <c r="AX63" s="807"/>
      <c r="AY63" s="807"/>
      <c r="AZ63" s="807"/>
      <c r="BA63" s="807"/>
      <c r="BB63" s="1846" t="s">
        <v>728</v>
      </c>
      <c r="BC63" s="1846"/>
      <c r="BD63" s="1847"/>
      <c r="BF63">
        <v>63</v>
      </c>
      <c r="BG63" s="477" t="str">
        <f t="shared" si="12"/>
        <v>□</v>
      </c>
      <c r="BH63" s="477">
        <f t="shared" si="23"/>
        <v>0</v>
      </c>
      <c r="BI63" s="137"/>
      <c r="BJ63" s="137"/>
      <c r="BK63" s="137"/>
      <c r="BL63" s="477">
        <f t="shared" si="13"/>
        <v>0</v>
      </c>
      <c r="BM63" s="477">
        <f t="shared" si="14"/>
        <v>0</v>
      </c>
      <c r="BN63" s="137">
        <f t="shared" si="15"/>
        <v>0</v>
      </c>
      <c r="BO63" t="str">
        <f>IF(Y65="","",IF(Y65="該当",1,0))</f>
        <v/>
      </c>
      <c r="BP63" s="137">
        <f t="shared" si="16"/>
        <v>0</v>
      </c>
      <c r="BQ63" s="137">
        <f t="shared" si="17"/>
        <v>0</v>
      </c>
      <c r="BR63" s="137">
        <f t="shared" si="18"/>
        <v>0</v>
      </c>
      <c r="BS63" s="137">
        <f t="shared" si="19"/>
        <v>0</v>
      </c>
      <c r="BT63" s="137">
        <f t="shared" si="20"/>
        <v>0</v>
      </c>
      <c r="BV63" s="446">
        <f t="shared" si="21"/>
        <v>0</v>
      </c>
    </row>
    <row r="64" spans="1:74" ht="12" customHeight="1" x14ac:dyDescent="0.3">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9"/>
      <c r="AF64" s="39"/>
      <c r="AG64" s="39"/>
      <c r="AH64" s="38"/>
      <c r="AI64" s="38"/>
      <c r="AJ64" s="38"/>
      <c r="AK64" s="38"/>
      <c r="AL64" s="38"/>
      <c r="AM64" s="38"/>
      <c r="AN64" s="38"/>
      <c r="AO64" s="38"/>
      <c r="AP64" s="38"/>
      <c r="AQ64" s="38"/>
      <c r="AR64" s="38"/>
      <c r="AS64" s="38"/>
      <c r="AT64" s="38"/>
      <c r="AU64" s="38"/>
      <c r="AV64" s="38"/>
      <c r="AW64" s="38"/>
      <c r="AX64" s="38"/>
      <c r="AY64" s="38"/>
      <c r="AZ64" s="38"/>
      <c r="BA64" s="38"/>
      <c r="BB64" s="38"/>
      <c r="BC64" s="38"/>
      <c r="BF64">
        <v>64</v>
      </c>
      <c r="BG64" s="137"/>
      <c r="BH64" s="137">
        <f>SUM(BH27:BH63)</f>
        <v>0</v>
      </c>
      <c r="BI64" s="137"/>
      <c r="BJ64" s="137"/>
      <c r="BK64" s="137"/>
      <c r="BL64" s="137">
        <f>SUM(BL27:BL63)</f>
        <v>0</v>
      </c>
      <c r="BM64" s="137">
        <f>SUM(BM27:BM63)</f>
        <v>0</v>
      </c>
      <c r="BN64" s="137">
        <f t="shared" si="15"/>
        <v>0</v>
      </c>
      <c r="BO64" t="str">
        <f>IF(Y66="","",IF(Y66="該当",1,0))</f>
        <v/>
      </c>
      <c r="BP64" s="137">
        <f>SUM(BP27:BP63)</f>
        <v>0</v>
      </c>
      <c r="BQ64" s="137">
        <f>SUM(BQ27:BQ63)</f>
        <v>0</v>
      </c>
      <c r="BR64" s="137">
        <f>SUM(BR27:BR63)</f>
        <v>0</v>
      </c>
      <c r="BS64" s="137">
        <f>SUM(BS27:BS63)</f>
        <v>0</v>
      </c>
      <c r="BT64" s="137">
        <f>SUM(BT27:BT63)</f>
        <v>0</v>
      </c>
      <c r="BU64" s="137"/>
      <c r="BV64" s="137">
        <f>SUM(BV27:BV63)</f>
        <v>0</v>
      </c>
    </row>
    <row r="65" spans="1:67" ht="45" customHeight="1" x14ac:dyDescent="0.3">
      <c r="A65" s="451"/>
      <c r="B65" s="1700" t="s">
        <v>1131</v>
      </c>
      <c r="C65" s="1700"/>
      <c r="D65" s="1700"/>
      <c r="E65" s="1700"/>
      <c r="F65" s="1700"/>
      <c r="G65" s="1700"/>
      <c r="H65" s="1700"/>
      <c r="I65" s="1700"/>
      <c r="J65" s="1700"/>
      <c r="K65" s="1700"/>
      <c r="L65" s="1700"/>
      <c r="M65" s="1700"/>
      <c r="N65" s="1700"/>
      <c r="O65" s="1700"/>
      <c r="P65" s="1700"/>
      <c r="Q65" s="1700"/>
      <c r="R65" s="1700"/>
      <c r="S65" s="1700"/>
      <c r="T65" s="1700"/>
      <c r="U65" s="1700"/>
      <c r="V65" s="1700"/>
      <c r="W65" s="1700"/>
      <c r="X65" s="1700"/>
      <c r="Y65" s="1700"/>
      <c r="Z65" s="1700"/>
      <c r="AA65" s="1700"/>
      <c r="AB65" s="1700"/>
      <c r="AC65" s="1700"/>
      <c r="AD65" s="1700"/>
      <c r="AE65" s="1700"/>
      <c r="AF65" s="1700"/>
      <c r="AG65" s="1700"/>
      <c r="AH65" s="1700"/>
      <c r="AI65" s="1700"/>
      <c r="AJ65" s="1700"/>
      <c r="AK65" s="1700"/>
      <c r="AL65" s="1700"/>
      <c r="AM65" s="1700"/>
      <c r="AN65" s="1700"/>
      <c r="AO65" s="1700"/>
      <c r="AP65" s="1700"/>
      <c r="AQ65" s="1700"/>
      <c r="AR65" s="1700"/>
      <c r="AS65" s="1700"/>
      <c r="AT65" s="1700"/>
      <c r="AU65" s="1700"/>
      <c r="AV65" s="1700"/>
      <c r="AW65" s="1700"/>
      <c r="AX65" s="1700"/>
      <c r="AY65" s="1700"/>
      <c r="AZ65" s="1700"/>
      <c r="BA65" s="1700"/>
      <c r="BB65" s="1700"/>
      <c r="BC65" s="1700"/>
      <c r="BD65" s="1700"/>
      <c r="BF65">
        <v>65</v>
      </c>
      <c r="BG65" s="137"/>
      <c r="BH65" s="137"/>
      <c r="BI65" s="137"/>
      <c r="BJ65" s="137"/>
      <c r="BK65" s="137"/>
      <c r="BL65" s="137"/>
      <c r="BM65" s="137"/>
      <c r="BN65" s="137"/>
      <c r="BO65" t="str">
        <f>IF(Y67="","",IF(Y67="該当",1,0))</f>
        <v/>
      </c>
    </row>
    <row r="66" spans="1:67" ht="27" customHeight="1" x14ac:dyDescent="0.3">
      <c r="A66" s="451"/>
      <c r="B66" s="98"/>
      <c r="C66" s="97"/>
      <c r="D66" s="97"/>
      <c r="E66" s="97"/>
      <c r="F66" s="97"/>
      <c r="G66" s="97"/>
      <c r="H66" s="97"/>
      <c r="I66" s="97"/>
      <c r="J66" s="97"/>
      <c r="K66" s="97"/>
      <c r="L66" s="97"/>
      <c r="M66" s="97"/>
      <c r="N66" s="97"/>
      <c r="O66" s="97"/>
      <c r="P66" s="97"/>
      <c r="Q66" s="97"/>
      <c r="R66" s="97"/>
      <c r="S66" s="97"/>
      <c r="T66" s="38"/>
      <c r="U66" s="38"/>
      <c r="V66" s="38"/>
      <c r="W66" s="38"/>
      <c r="X66" s="38"/>
      <c r="Y66" s="38"/>
      <c r="Z66" s="38"/>
      <c r="AA66" s="38"/>
      <c r="AB66" s="38"/>
      <c r="AC66" s="38"/>
      <c r="AD66" s="38"/>
      <c r="AE66" s="39"/>
      <c r="AF66" s="39"/>
      <c r="AG66" s="39"/>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F66">
        <v>66</v>
      </c>
    </row>
    <row r="67" spans="1:67" ht="27" customHeight="1" x14ac:dyDescent="0.3"/>
    <row r="68" spans="1:67" ht="36" customHeight="1" x14ac:dyDescent="0.3"/>
    <row r="69" spans="1:67" ht="36" customHeight="1" x14ac:dyDescent="0.3"/>
    <row r="71" spans="1:67" ht="16" customHeight="1" x14ac:dyDescent="0.3"/>
  </sheetData>
  <mergeCells count="442">
    <mergeCell ref="B65:BD65"/>
    <mergeCell ref="A1:D2"/>
    <mergeCell ref="E1:AG2"/>
    <mergeCell ref="AI1:AW2"/>
    <mergeCell ref="A6:A10"/>
    <mergeCell ref="A13:A14"/>
    <mergeCell ref="A15:A16"/>
    <mergeCell ref="A18:A22"/>
    <mergeCell ref="AI20:AI21"/>
    <mergeCell ref="AJ20:BC21"/>
    <mergeCell ref="A23:X24"/>
    <mergeCell ref="A25:V26"/>
    <mergeCell ref="W25:X26"/>
    <mergeCell ref="Y25:AA26"/>
    <mergeCell ref="AB25:AD26"/>
    <mergeCell ref="A34:A36"/>
    <mergeCell ref="BB62:BD62"/>
    <mergeCell ref="C63:V63"/>
    <mergeCell ref="W63:X63"/>
    <mergeCell ref="Y63:AA63"/>
    <mergeCell ref="AB63:AD63"/>
    <mergeCell ref="AE63:AG63"/>
    <mergeCell ref="AH63:AN63"/>
    <mergeCell ref="AO63:AQ63"/>
    <mergeCell ref="AR63:AT63"/>
    <mergeCell ref="AU63:BA63"/>
    <mergeCell ref="BB63:BD63"/>
    <mergeCell ref="C62:V62"/>
    <mergeCell ref="W62:X62"/>
    <mergeCell ref="Y62:AA62"/>
    <mergeCell ref="AB62:AD62"/>
    <mergeCell ref="AE62:AG62"/>
    <mergeCell ref="AH62:AN62"/>
    <mergeCell ref="AO62:AQ62"/>
    <mergeCell ref="AR62:AT62"/>
    <mergeCell ref="AU62:BA62"/>
    <mergeCell ref="BB60:BD60"/>
    <mergeCell ref="C61:V61"/>
    <mergeCell ref="W61:X61"/>
    <mergeCell ref="Y61:AA61"/>
    <mergeCell ref="AB61:AD61"/>
    <mergeCell ref="AE61:AG61"/>
    <mergeCell ref="AH61:AN61"/>
    <mergeCell ref="AO61:AQ61"/>
    <mergeCell ref="AR61:AT61"/>
    <mergeCell ref="AU61:BA61"/>
    <mergeCell ref="BB61:BD61"/>
    <mergeCell ref="C60:V60"/>
    <mergeCell ref="W60:X60"/>
    <mergeCell ref="Y60:AA60"/>
    <mergeCell ref="AB60:AD60"/>
    <mergeCell ref="AE60:AG60"/>
    <mergeCell ref="AH60:AN60"/>
    <mergeCell ref="AO60:AQ60"/>
    <mergeCell ref="AR60:AT60"/>
    <mergeCell ref="AU60:BA60"/>
    <mergeCell ref="BB58:BD58"/>
    <mergeCell ref="C59:V59"/>
    <mergeCell ref="W59:X59"/>
    <mergeCell ref="Y59:AA59"/>
    <mergeCell ref="AB59:AD59"/>
    <mergeCell ref="AE59:AG59"/>
    <mergeCell ref="AH59:AN59"/>
    <mergeCell ref="AO59:AQ59"/>
    <mergeCell ref="AR59:AT59"/>
    <mergeCell ref="AU59:BA59"/>
    <mergeCell ref="BB59:BD59"/>
    <mergeCell ref="C58:V58"/>
    <mergeCell ref="W58:X58"/>
    <mergeCell ref="Y58:AA58"/>
    <mergeCell ref="AB58:AD58"/>
    <mergeCell ref="AE58:AG58"/>
    <mergeCell ref="AH58:AN58"/>
    <mergeCell ref="AO58:AQ58"/>
    <mergeCell ref="AR58:AT58"/>
    <mergeCell ref="AU58:BA58"/>
    <mergeCell ref="BB56:BD56"/>
    <mergeCell ref="C57:V57"/>
    <mergeCell ref="W57:X57"/>
    <mergeCell ref="Y57:AA57"/>
    <mergeCell ref="AB57:AD57"/>
    <mergeCell ref="AE57:AG57"/>
    <mergeCell ref="AH57:AN57"/>
    <mergeCell ref="AO57:AQ57"/>
    <mergeCell ref="AR57:AT57"/>
    <mergeCell ref="AU57:BA57"/>
    <mergeCell ref="BB57:BD57"/>
    <mergeCell ref="C56:V56"/>
    <mergeCell ref="W56:X56"/>
    <mergeCell ref="Y56:AA56"/>
    <mergeCell ref="AB56:AD56"/>
    <mergeCell ref="AE56:AG56"/>
    <mergeCell ref="AH56:AN56"/>
    <mergeCell ref="AO56:AQ56"/>
    <mergeCell ref="AR56:AT56"/>
    <mergeCell ref="AU56:BA56"/>
    <mergeCell ref="BB54:BD54"/>
    <mergeCell ref="C55:V55"/>
    <mergeCell ref="W55:X55"/>
    <mergeCell ref="Y55:AA55"/>
    <mergeCell ref="AB55:AD55"/>
    <mergeCell ref="AE55:AG55"/>
    <mergeCell ref="AH55:AN55"/>
    <mergeCell ref="AO55:AQ55"/>
    <mergeCell ref="AR55:AT55"/>
    <mergeCell ref="AU55:BA55"/>
    <mergeCell ref="BB55:BD55"/>
    <mergeCell ref="C54:V54"/>
    <mergeCell ref="W54:X54"/>
    <mergeCell ref="Y54:AA54"/>
    <mergeCell ref="AB54:AD54"/>
    <mergeCell ref="AE54:AG54"/>
    <mergeCell ref="AH54:AN54"/>
    <mergeCell ref="AO54:AQ54"/>
    <mergeCell ref="AR54:AT54"/>
    <mergeCell ref="AU54:BA54"/>
    <mergeCell ref="BB52:BD52"/>
    <mergeCell ref="C53:V53"/>
    <mergeCell ref="W53:X53"/>
    <mergeCell ref="Y53:AA53"/>
    <mergeCell ref="AB53:AD53"/>
    <mergeCell ref="AE53:AG53"/>
    <mergeCell ref="AH53:AN53"/>
    <mergeCell ref="AO53:AQ53"/>
    <mergeCell ref="AR53:AT53"/>
    <mergeCell ref="AU53:BA53"/>
    <mergeCell ref="BB53:BD53"/>
    <mergeCell ref="C52:V52"/>
    <mergeCell ref="W52:X52"/>
    <mergeCell ref="Y52:AA52"/>
    <mergeCell ref="AB52:AD52"/>
    <mergeCell ref="AE52:AG52"/>
    <mergeCell ref="AH52:AN52"/>
    <mergeCell ref="AO52:AQ52"/>
    <mergeCell ref="AR52:AT52"/>
    <mergeCell ref="AU52:BA52"/>
    <mergeCell ref="BB50:BD50"/>
    <mergeCell ref="C51:V51"/>
    <mergeCell ref="W51:X51"/>
    <mergeCell ref="Y51:AA51"/>
    <mergeCell ref="AB51:AD51"/>
    <mergeCell ref="AE51:AG51"/>
    <mergeCell ref="AH51:AN51"/>
    <mergeCell ref="AO51:AQ51"/>
    <mergeCell ref="AR51:AT51"/>
    <mergeCell ref="AU51:BA51"/>
    <mergeCell ref="BB51:BD51"/>
    <mergeCell ref="C50:V50"/>
    <mergeCell ref="W50:X50"/>
    <mergeCell ref="Y50:AA50"/>
    <mergeCell ref="AB50:AD50"/>
    <mergeCell ref="AE50:AG50"/>
    <mergeCell ref="AH50:AN50"/>
    <mergeCell ref="AO50:AQ50"/>
    <mergeCell ref="AR50:AT50"/>
    <mergeCell ref="AU50:BA50"/>
    <mergeCell ref="BB48:BD48"/>
    <mergeCell ref="C49:V49"/>
    <mergeCell ref="W49:X49"/>
    <mergeCell ref="Y49:AA49"/>
    <mergeCell ref="AB49:AD49"/>
    <mergeCell ref="AE49:AG49"/>
    <mergeCell ref="AH49:AN49"/>
    <mergeCell ref="AO49:AQ49"/>
    <mergeCell ref="AR49:AT49"/>
    <mergeCell ref="AU49:BA49"/>
    <mergeCell ref="BB49:BD49"/>
    <mergeCell ref="C48:V48"/>
    <mergeCell ref="W48:X48"/>
    <mergeCell ref="Y48:AA48"/>
    <mergeCell ref="AB48:AD48"/>
    <mergeCell ref="AE48:AG48"/>
    <mergeCell ref="AH48:AN48"/>
    <mergeCell ref="AO48:AQ48"/>
    <mergeCell ref="AR48:AT48"/>
    <mergeCell ref="AU48:BA48"/>
    <mergeCell ref="BB46:BD46"/>
    <mergeCell ref="C47:V47"/>
    <mergeCell ref="W47:X47"/>
    <mergeCell ref="Y47:AA47"/>
    <mergeCell ref="AB47:AD47"/>
    <mergeCell ref="AE47:AG47"/>
    <mergeCell ref="AH47:AN47"/>
    <mergeCell ref="AO47:AQ47"/>
    <mergeCell ref="AR47:AT47"/>
    <mergeCell ref="AU47:BA47"/>
    <mergeCell ref="BB47:BD47"/>
    <mergeCell ref="C46:V46"/>
    <mergeCell ref="W46:X46"/>
    <mergeCell ref="Y46:AA46"/>
    <mergeCell ref="AB46:AD46"/>
    <mergeCell ref="AE46:AG46"/>
    <mergeCell ref="AH46:AN46"/>
    <mergeCell ref="AO46:AQ46"/>
    <mergeCell ref="AR46:AT46"/>
    <mergeCell ref="AU46:BA46"/>
    <mergeCell ref="BB44:BD44"/>
    <mergeCell ref="C45:V45"/>
    <mergeCell ref="W45:X45"/>
    <mergeCell ref="Y45:AA45"/>
    <mergeCell ref="AB45:AD45"/>
    <mergeCell ref="AE45:AG45"/>
    <mergeCell ref="AH45:AN45"/>
    <mergeCell ref="AO45:AQ45"/>
    <mergeCell ref="AR45:AT45"/>
    <mergeCell ref="AU45:BA45"/>
    <mergeCell ref="BB45:BD45"/>
    <mergeCell ref="C44:V44"/>
    <mergeCell ref="W44:X44"/>
    <mergeCell ref="Y44:AA44"/>
    <mergeCell ref="AB44:AD44"/>
    <mergeCell ref="AE44:AG44"/>
    <mergeCell ref="AH44:AN44"/>
    <mergeCell ref="AO44:AQ44"/>
    <mergeCell ref="AR44:AT44"/>
    <mergeCell ref="AU44:BA44"/>
    <mergeCell ref="BB42:BD42"/>
    <mergeCell ref="C43:V43"/>
    <mergeCell ref="W43:X43"/>
    <mergeCell ref="Y43:AA43"/>
    <mergeCell ref="AB43:AD43"/>
    <mergeCell ref="AE43:AG43"/>
    <mergeCell ref="AH43:AN43"/>
    <mergeCell ref="AO43:AQ43"/>
    <mergeCell ref="AR43:AT43"/>
    <mergeCell ref="AU43:BA43"/>
    <mergeCell ref="BB43:BD43"/>
    <mergeCell ref="C42:V42"/>
    <mergeCell ref="W42:X42"/>
    <mergeCell ref="Y42:AA42"/>
    <mergeCell ref="AB42:AD42"/>
    <mergeCell ref="AE42:AG42"/>
    <mergeCell ref="AH42:AN42"/>
    <mergeCell ref="AO42:AQ42"/>
    <mergeCell ref="AR42:AT42"/>
    <mergeCell ref="AU42:BA42"/>
    <mergeCell ref="BB40:BD40"/>
    <mergeCell ref="C41:V41"/>
    <mergeCell ref="W41:X41"/>
    <mergeCell ref="Y41:AA41"/>
    <mergeCell ref="AB41:AD41"/>
    <mergeCell ref="AE41:AG41"/>
    <mergeCell ref="AH41:AN41"/>
    <mergeCell ref="AO41:AQ41"/>
    <mergeCell ref="AR41:AT41"/>
    <mergeCell ref="AU41:BA41"/>
    <mergeCell ref="BB41:BD41"/>
    <mergeCell ref="C40:V40"/>
    <mergeCell ref="W40:X40"/>
    <mergeCell ref="Y40:AA40"/>
    <mergeCell ref="AB40:AD40"/>
    <mergeCell ref="AE40:AG40"/>
    <mergeCell ref="AH40:AN40"/>
    <mergeCell ref="AO40:AQ40"/>
    <mergeCell ref="AR40:AT40"/>
    <mergeCell ref="AU40:BA40"/>
    <mergeCell ref="BB38:BD38"/>
    <mergeCell ref="C39:V39"/>
    <mergeCell ref="W39:X39"/>
    <mergeCell ref="Y39:AA39"/>
    <mergeCell ref="AB39:AD39"/>
    <mergeCell ref="AE39:AG39"/>
    <mergeCell ref="AH39:AN39"/>
    <mergeCell ref="AO39:AQ39"/>
    <mergeCell ref="AR39:AT39"/>
    <mergeCell ref="AU39:BA39"/>
    <mergeCell ref="BB39:BD39"/>
    <mergeCell ref="C38:V38"/>
    <mergeCell ref="W38:X38"/>
    <mergeCell ref="Y38:AA38"/>
    <mergeCell ref="AB38:AD38"/>
    <mergeCell ref="AE38:AG38"/>
    <mergeCell ref="AH38:AN38"/>
    <mergeCell ref="AO38:AQ38"/>
    <mergeCell ref="AR38:AT38"/>
    <mergeCell ref="AU38:BA38"/>
    <mergeCell ref="BB36:BD36"/>
    <mergeCell ref="C37:V37"/>
    <mergeCell ref="W37:X37"/>
    <mergeCell ref="Y37:AA37"/>
    <mergeCell ref="AB37:AD37"/>
    <mergeCell ref="AE37:AG37"/>
    <mergeCell ref="AH37:AN37"/>
    <mergeCell ref="AO37:AQ37"/>
    <mergeCell ref="AR37:AT37"/>
    <mergeCell ref="AU37:BA37"/>
    <mergeCell ref="BB37:BD37"/>
    <mergeCell ref="E36:V36"/>
    <mergeCell ref="W36:X36"/>
    <mergeCell ref="Y36:AA36"/>
    <mergeCell ref="AB36:AD36"/>
    <mergeCell ref="AE36:AG36"/>
    <mergeCell ref="AH36:AN36"/>
    <mergeCell ref="AO36:AQ36"/>
    <mergeCell ref="AR36:AT36"/>
    <mergeCell ref="AU36:BA36"/>
    <mergeCell ref="BB34:BD34"/>
    <mergeCell ref="E35:V35"/>
    <mergeCell ref="W35:X35"/>
    <mergeCell ref="Y35:AA35"/>
    <mergeCell ref="AB35:AD35"/>
    <mergeCell ref="AE35:AG35"/>
    <mergeCell ref="AH35:AN35"/>
    <mergeCell ref="AO35:AQ35"/>
    <mergeCell ref="AR35:AT35"/>
    <mergeCell ref="AU35:BA35"/>
    <mergeCell ref="BB35:BD35"/>
    <mergeCell ref="E34:V34"/>
    <mergeCell ref="W34:X34"/>
    <mergeCell ref="Y34:AA34"/>
    <mergeCell ref="AB34:AD34"/>
    <mergeCell ref="AE34:AG34"/>
    <mergeCell ref="AH34:AN34"/>
    <mergeCell ref="AO34:AQ34"/>
    <mergeCell ref="AR34:AT34"/>
    <mergeCell ref="AU34:BA34"/>
    <mergeCell ref="BB32:BD32"/>
    <mergeCell ref="C33:V33"/>
    <mergeCell ref="W33:X33"/>
    <mergeCell ref="Y33:AA33"/>
    <mergeCell ref="AB33:AD33"/>
    <mergeCell ref="AE33:AG33"/>
    <mergeCell ref="AH33:AN33"/>
    <mergeCell ref="AO33:AQ33"/>
    <mergeCell ref="AR33:AT33"/>
    <mergeCell ref="AU33:BA33"/>
    <mergeCell ref="BB33:BD33"/>
    <mergeCell ref="C32:V32"/>
    <mergeCell ref="W32:X32"/>
    <mergeCell ref="Y32:AA32"/>
    <mergeCell ref="AB32:AD32"/>
    <mergeCell ref="AE32:AG32"/>
    <mergeCell ref="AH32:AN32"/>
    <mergeCell ref="AO32:AQ32"/>
    <mergeCell ref="AR32:AT32"/>
    <mergeCell ref="AU32:BA32"/>
    <mergeCell ref="BB30:BD30"/>
    <mergeCell ref="C31:V31"/>
    <mergeCell ref="W31:X31"/>
    <mergeCell ref="Y31:AA31"/>
    <mergeCell ref="AB31:AD31"/>
    <mergeCell ref="AE31:AG31"/>
    <mergeCell ref="AH31:AN31"/>
    <mergeCell ref="AO31:AQ31"/>
    <mergeCell ref="AR31:AT31"/>
    <mergeCell ref="AU31:BA31"/>
    <mergeCell ref="BB31:BD31"/>
    <mergeCell ref="C30:V30"/>
    <mergeCell ref="W30:X30"/>
    <mergeCell ref="Y30:AA30"/>
    <mergeCell ref="AB30:AD30"/>
    <mergeCell ref="AE30:AG30"/>
    <mergeCell ref="AH30:AN30"/>
    <mergeCell ref="AO30:AQ30"/>
    <mergeCell ref="AR30:AT30"/>
    <mergeCell ref="AU30:BA30"/>
    <mergeCell ref="BB28:BD28"/>
    <mergeCell ref="C29:V29"/>
    <mergeCell ref="W29:X29"/>
    <mergeCell ref="Y29:AA29"/>
    <mergeCell ref="AB29:AD29"/>
    <mergeCell ref="AE29:AG29"/>
    <mergeCell ref="AH29:AN29"/>
    <mergeCell ref="AO29:AQ29"/>
    <mergeCell ref="AR29:AT29"/>
    <mergeCell ref="AU29:BA29"/>
    <mergeCell ref="BB29:BD29"/>
    <mergeCell ref="C28:V28"/>
    <mergeCell ref="W28:X28"/>
    <mergeCell ref="Y28:AA28"/>
    <mergeCell ref="AB28:AD28"/>
    <mergeCell ref="AE28:AG28"/>
    <mergeCell ref="AH28:AN28"/>
    <mergeCell ref="AO28:AQ28"/>
    <mergeCell ref="AR28:AT28"/>
    <mergeCell ref="AU28:BA28"/>
    <mergeCell ref="AE26:AG26"/>
    <mergeCell ref="AH26:AN26"/>
    <mergeCell ref="AO26:AQ26"/>
    <mergeCell ref="AR26:AT26"/>
    <mergeCell ref="AU26:BA26"/>
    <mergeCell ref="BB26:BD26"/>
    <mergeCell ref="C27:V27"/>
    <mergeCell ref="W27:X27"/>
    <mergeCell ref="Y27:AA27"/>
    <mergeCell ref="AB27:AD27"/>
    <mergeCell ref="AE27:AG27"/>
    <mergeCell ref="AH27:AN27"/>
    <mergeCell ref="AO27:AQ27"/>
    <mergeCell ref="AR27:AT27"/>
    <mergeCell ref="AU27:BA27"/>
    <mergeCell ref="BB27:BD27"/>
    <mergeCell ref="C22:BD22"/>
    <mergeCell ref="BI23:BK23"/>
    <mergeCell ref="Y24:AD24"/>
    <mergeCell ref="AE24:BD24"/>
    <mergeCell ref="AE25:AQ25"/>
    <mergeCell ref="AR25:BD25"/>
    <mergeCell ref="BL25:BM25"/>
    <mergeCell ref="BP25:BQ25"/>
    <mergeCell ref="BR25:BS25"/>
    <mergeCell ref="R17:BD17"/>
    <mergeCell ref="C18:BA18"/>
    <mergeCell ref="O19:W19"/>
    <mergeCell ref="Y19:AF19"/>
    <mergeCell ref="Q20:S20"/>
    <mergeCell ref="U20:W20"/>
    <mergeCell ref="Z20:AB20"/>
    <mergeCell ref="AD20:AF20"/>
    <mergeCell ref="Q21:S21"/>
    <mergeCell ref="U21:W21"/>
    <mergeCell ref="Z21:AB21"/>
    <mergeCell ref="AD21:AF21"/>
    <mergeCell ref="C13:N13"/>
    <mergeCell ref="P13:BD13"/>
    <mergeCell ref="BP13:DI13"/>
    <mergeCell ref="P14:BD14"/>
    <mergeCell ref="BP14:DI14"/>
    <mergeCell ref="C15:N15"/>
    <mergeCell ref="P15:BD15"/>
    <mergeCell ref="BP15:DI15"/>
    <mergeCell ref="P16:BD16"/>
    <mergeCell ref="BP16:DI16"/>
    <mergeCell ref="D9:K9"/>
    <mergeCell ref="P9:S9"/>
    <mergeCell ref="V9:Y9"/>
    <mergeCell ref="AB9:BC9"/>
    <mergeCell ref="C10:BD10"/>
    <mergeCell ref="A11:G11"/>
    <mergeCell ref="A12:M12"/>
    <mergeCell ref="N12:O12"/>
    <mergeCell ref="P12:BD12"/>
    <mergeCell ref="AY1:BD1"/>
    <mergeCell ref="A3:BD3"/>
    <mergeCell ref="A4:BD4"/>
    <mergeCell ref="A5:BD5"/>
    <mergeCell ref="C6:BD6"/>
    <mergeCell ref="C7:BD7"/>
    <mergeCell ref="D8:K8"/>
    <mergeCell ref="P8:S8"/>
    <mergeCell ref="V8:Y8"/>
    <mergeCell ref="AB8:BC8"/>
  </mergeCells>
  <phoneticPr fontId="79" type="Hiragana"/>
  <dataValidations count="6">
    <dataValidation type="list" allowBlank="1" showInputMessage="1" showErrorMessage="1" sqref="AC20:AC21 T20:T21 P20:P21 Y20:Y21" xr:uid="{00000000-0002-0000-0400-000000000000}">
      <formula1>$BF$20:$BF$21</formula1>
    </dataValidation>
    <dataValidation type="list" allowBlank="1" showInputMessage="1" showErrorMessage="1" sqref="AB27:AB63 Y27:Y63" xr:uid="{00000000-0002-0000-0400-000001000000}">
      <formula1>$BG$20:$BG$21</formula1>
    </dataValidation>
    <dataValidation type="list" allowBlank="1" showInputMessage="1" showErrorMessage="1" sqref="AE27:AG63" xr:uid="{00000000-0002-0000-0400-000002000000}">
      <formula1>$BH$20:$BH$21</formula1>
    </dataValidation>
    <dataValidation type="list" allowBlank="1" showInputMessage="1" showErrorMessage="1" sqref="AO27:AQ63 BB27:BD63" xr:uid="{00000000-0002-0000-0400-000003000000}">
      <formula1>$BI$20:$BI$21</formula1>
    </dataValidation>
    <dataValidation type="list" allowBlank="1" showInputMessage="1" showErrorMessage="1" sqref="AR27:AT63" xr:uid="{00000000-0002-0000-0400-000004000000}">
      <formula1>$BJ$20:$BJ$21</formula1>
    </dataValidation>
    <dataValidation type="list" allowBlank="1" showInputMessage="1" showErrorMessage="1" sqref="A37:A63 C34:C36 A27:A33" xr:uid="{00000000-0002-0000-0400-000005000000}">
      <formula1>$BF$23:$BF$24</formula1>
    </dataValidation>
  </dataValidations>
  <pageMargins left="0.51181102362204722" right="0.39370078740157477" top="0.51181102362204722" bottom="0.39370078740157477" header="0.3" footer="0.3"/>
  <pageSetup paperSize="9"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view="pageBreakPreview" zoomScaleSheetLayoutView="100" workbookViewId="0">
      <selection activeCell="N6" sqref="N6"/>
    </sheetView>
  </sheetViews>
  <sheetFormatPr defaultRowHeight="12.9" x14ac:dyDescent="0.3"/>
  <cols>
    <col min="1" max="2" width="4.62890625" customWidth="1"/>
  </cols>
  <sheetData>
    <row r="1" spans="1:11" ht="18.3" x14ac:dyDescent="0.3">
      <c r="A1" s="1876" t="s">
        <v>1417</v>
      </c>
      <c r="B1" s="1877"/>
      <c r="C1" s="1879" t="s">
        <v>1381</v>
      </c>
      <c r="D1" s="1879"/>
      <c r="E1" s="1879"/>
      <c r="F1" s="1879"/>
      <c r="G1" s="1879"/>
      <c r="H1" s="1879"/>
      <c r="I1" s="1878" t="str">
        <f>'改1－2様式'!E1</f>
        <v>Ver.20260202</v>
      </c>
      <c r="J1" s="1878"/>
      <c r="K1" s="1878"/>
    </row>
    <row r="2" spans="1:11" ht="16.5" x14ac:dyDescent="0.3">
      <c r="A2" s="38"/>
      <c r="B2" s="38"/>
      <c r="C2" s="1879"/>
      <c r="D2" s="1879"/>
      <c r="E2" s="1879"/>
      <c r="F2" s="1879"/>
      <c r="G2" s="1879"/>
      <c r="H2" s="1879"/>
      <c r="I2" s="508"/>
      <c r="J2" s="508"/>
      <c r="K2" s="38"/>
    </row>
    <row r="3" spans="1:11" ht="66" customHeight="1" x14ac:dyDescent="0.3">
      <c r="A3" s="731" t="s">
        <v>967</v>
      </c>
      <c r="B3" s="731"/>
      <c r="C3" s="731"/>
      <c r="D3" s="731"/>
      <c r="E3" s="731"/>
      <c r="F3" s="731"/>
      <c r="G3" s="731"/>
      <c r="H3" s="731"/>
      <c r="I3" s="731"/>
      <c r="J3" s="731"/>
      <c r="K3" s="731"/>
    </row>
    <row r="4" spans="1:11" ht="21" customHeight="1" x14ac:dyDescent="0.3">
      <c r="A4" s="984" t="s">
        <v>1447</v>
      </c>
      <c r="B4" s="984"/>
      <c r="C4" s="984"/>
      <c r="D4" s="984"/>
      <c r="E4" s="984"/>
      <c r="F4" s="984"/>
      <c r="G4" s="984"/>
      <c r="H4" s="984"/>
      <c r="I4" s="984"/>
      <c r="J4" s="984"/>
      <c r="K4" s="984"/>
    </row>
    <row r="5" spans="1:11" ht="82.5" customHeight="1" x14ac:dyDescent="0.3">
      <c r="A5" s="93"/>
      <c r="B5" s="1351" t="s">
        <v>674</v>
      </c>
      <c r="C5" s="731"/>
      <c r="D5" s="731"/>
      <c r="E5" s="731"/>
      <c r="F5" s="731"/>
      <c r="G5" s="731"/>
      <c r="H5" s="731"/>
      <c r="I5" s="731"/>
      <c r="J5" s="731"/>
      <c r="K5" s="731"/>
    </row>
    <row r="6" spans="1:11" ht="21" customHeight="1" x14ac:dyDescent="0.3">
      <c r="A6" s="984" t="s">
        <v>1091</v>
      </c>
      <c r="B6" s="984"/>
      <c r="C6" s="984"/>
      <c r="D6" s="984"/>
      <c r="E6" s="984"/>
      <c r="F6" s="984"/>
      <c r="G6" s="984"/>
      <c r="H6" s="984"/>
      <c r="I6" s="984"/>
      <c r="J6" s="984"/>
      <c r="K6" s="984"/>
    </row>
    <row r="7" spans="1:11" ht="21" customHeight="1" x14ac:dyDescent="0.3">
      <c r="A7" s="413" t="s">
        <v>19</v>
      </c>
      <c r="B7" s="637" t="s">
        <v>1418</v>
      </c>
      <c r="C7" s="637"/>
      <c r="D7" s="637"/>
      <c r="E7" s="637"/>
      <c r="F7" s="637"/>
      <c r="G7" s="637"/>
      <c r="H7" s="637"/>
      <c r="I7" s="637"/>
      <c r="J7" s="637"/>
      <c r="K7" s="637"/>
    </row>
    <row r="8" spans="1:11" ht="15.75" customHeight="1" x14ac:dyDescent="0.3">
      <c r="A8" s="413"/>
      <c r="B8" s="637" t="s">
        <v>1419</v>
      </c>
      <c r="C8" s="637"/>
      <c r="D8" s="637"/>
      <c r="E8" s="637"/>
      <c r="F8" s="637"/>
      <c r="G8" s="637"/>
      <c r="H8" s="637"/>
      <c r="I8" s="637"/>
      <c r="J8" s="637"/>
      <c r="K8" s="637"/>
    </row>
    <row r="9" spans="1:11" ht="21" customHeight="1" x14ac:dyDescent="0.3">
      <c r="A9" s="413" t="s">
        <v>123</v>
      </c>
      <c r="B9" s="731" t="s">
        <v>336</v>
      </c>
      <c r="C9" s="731"/>
      <c r="D9" s="731"/>
      <c r="E9" s="731"/>
      <c r="F9" s="731"/>
      <c r="G9" s="731"/>
      <c r="H9" s="731"/>
      <c r="I9" s="731"/>
      <c r="J9" s="731"/>
      <c r="K9" s="731"/>
    </row>
    <row r="10" spans="1:11" ht="27" customHeight="1" x14ac:dyDescent="0.3">
      <c r="A10" s="413"/>
      <c r="B10" s="731" t="s">
        <v>1301</v>
      </c>
      <c r="C10" s="731"/>
      <c r="D10" s="731"/>
      <c r="E10" s="731"/>
      <c r="F10" s="731"/>
      <c r="G10" s="731"/>
      <c r="H10" s="731"/>
      <c r="I10" s="731"/>
      <c r="J10" s="731"/>
      <c r="K10" s="731"/>
    </row>
    <row r="11" spans="1:11" ht="21" customHeight="1" x14ac:dyDescent="0.3">
      <c r="A11" s="413" t="s">
        <v>1011</v>
      </c>
      <c r="B11" s="637" t="s">
        <v>988</v>
      </c>
      <c r="C11" s="637"/>
      <c r="D11" s="637"/>
      <c r="E11" s="637"/>
      <c r="F11" s="637"/>
      <c r="G11" s="637"/>
      <c r="H11" s="637"/>
      <c r="I11" s="637"/>
      <c r="J11" s="637"/>
      <c r="K11" s="637"/>
    </row>
    <row r="12" spans="1:11" ht="27.75" customHeight="1" x14ac:dyDescent="0.3">
      <c r="A12" s="93"/>
      <c r="B12" s="731" t="s">
        <v>526</v>
      </c>
      <c r="C12" s="731"/>
      <c r="D12" s="731"/>
      <c r="E12" s="731"/>
      <c r="F12" s="731"/>
      <c r="G12" s="731"/>
      <c r="H12" s="731"/>
      <c r="I12" s="731"/>
      <c r="J12" s="731"/>
      <c r="K12" s="731"/>
    </row>
    <row r="13" spans="1:11" ht="21" customHeight="1" x14ac:dyDescent="0.3">
      <c r="A13" s="93"/>
      <c r="B13" s="413" t="s">
        <v>1110</v>
      </c>
      <c r="C13" s="645" t="s">
        <v>1039</v>
      </c>
      <c r="D13" s="645"/>
      <c r="E13" s="645"/>
      <c r="F13" s="645"/>
      <c r="G13" s="645"/>
      <c r="H13" s="645"/>
      <c r="I13" s="645"/>
      <c r="J13" s="645"/>
      <c r="K13" s="645"/>
    </row>
    <row r="14" spans="1:11" ht="16.5" customHeight="1" x14ac:dyDescent="0.3">
      <c r="A14" s="38"/>
      <c r="B14" s="413"/>
      <c r="C14" s="1881" t="s">
        <v>817</v>
      </c>
      <c r="D14" s="637"/>
      <c r="E14" s="637"/>
      <c r="F14" s="637"/>
      <c r="G14" s="637"/>
      <c r="H14" s="637"/>
      <c r="I14" s="637"/>
      <c r="J14" s="637"/>
      <c r="K14" s="637"/>
    </row>
    <row r="15" spans="1:11" s="5" customFormat="1" ht="48" customHeight="1" x14ac:dyDescent="0.3">
      <c r="A15" s="93"/>
      <c r="B15" s="413"/>
      <c r="C15" s="731" t="s">
        <v>981</v>
      </c>
      <c r="D15" s="731"/>
      <c r="E15" s="731"/>
      <c r="F15" s="731"/>
      <c r="G15" s="731"/>
      <c r="H15" s="731"/>
      <c r="I15" s="731"/>
      <c r="J15" s="731"/>
      <c r="K15" s="731"/>
    </row>
    <row r="16" spans="1:11" s="5" customFormat="1" ht="21" customHeight="1" x14ac:dyDescent="0.3">
      <c r="A16" s="93"/>
      <c r="B16" s="413" t="s">
        <v>1111</v>
      </c>
      <c r="C16" s="984" t="s">
        <v>515</v>
      </c>
      <c r="D16" s="984"/>
      <c r="E16" s="984"/>
      <c r="F16" s="984"/>
      <c r="G16" s="984"/>
      <c r="H16" s="984"/>
      <c r="I16" s="984"/>
      <c r="J16" s="984"/>
      <c r="K16" s="984"/>
    </row>
    <row r="17" spans="1:11" ht="18" customHeight="1" x14ac:dyDescent="0.3">
      <c r="A17" s="38"/>
      <c r="B17" s="38"/>
      <c r="C17" s="1881" t="s">
        <v>966</v>
      </c>
      <c r="D17" s="637"/>
      <c r="E17" s="637"/>
      <c r="F17" s="637"/>
      <c r="G17" s="637"/>
      <c r="H17" s="637"/>
      <c r="I17" s="637"/>
      <c r="J17" s="637"/>
      <c r="K17" s="637"/>
    </row>
    <row r="18" spans="1:11" s="5" customFormat="1" ht="34.5" customHeight="1" x14ac:dyDescent="0.3">
      <c r="A18" s="93"/>
      <c r="B18" s="93"/>
      <c r="C18" s="731" t="s">
        <v>1451</v>
      </c>
      <c r="D18" s="731"/>
      <c r="E18" s="731"/>
      <c r="F18" s="731"/>
      <c r="G18" s="731"/>
      <c r="H18" s="731"/>
      <c r="I18" s="731"/>
      <c r="J18" s="731"/>
      <c r="K18" s="731"/>
    </row>
    <row r="19" spans="1:11" s="5" customFormat="1" ht="21" customHeight="1" x14ac:dyDescent="0.3">
      <c r="A19" s="93"/>
      <c r="B19" s="413" t="s">
        <v>1420</v>
      </c>
      <c r="C19" s="984" t="s">
        <v>1477</v>
      </c>
      <c r="D19" s="984"/>
      <c r="E19" s="984"/>
      <c r="F19" s="984"/>
      <c r="G19" s="984"/>
      <c r="H19" s="984"/>
      <c r="I19" s="984"/>
      <c r="J19" s="984"/>
      <c r="K19" s="984"/>
    </row>
    <row r="20" spans="1:11" ht="15" customHeight="1" x14ac:dyDescent="0.3">
      <c r="A20" s="38"/>
      <c r="B20" s="38"/>
      <c r="C20" s="1882" t="s">
        <v>630</v>
      </c>
      <c r="D20" s="637"/>
      <c r="E20" s="637"/>
      <c r="F20" s="637"/>
      <c r="G20" s="637"/>
      <c r="H20" s="637"/>
      <c r="I20" s="637"/>
      <c r="J20" s="637"/>
      <c r="K20" s="637"/>
    </row>
    <row r="21" spans="1:11" s="5" customFormat="1" ht="33" customHeight="1" x14ac:dyDescent="0.3">
      <c r="A21" s="93"/>
      <c r="B21" s="93"/>
      <c r="C21" s="731" t="s">
        <v>1478</v>
      </c>
      <c r="D21" s="731"/>
      <c r="E21" s="731"/>
      <c r="F21" s="731"/>
      <c r="G21" s="731"/>
      <c r="H21" s="731"/>
      <c r="I21" s="731"/>
      <c r="J21" s="731"/>
      <c r="K21" s="731"/>
    </row>
    <row r="22" spans="1:11" s="5" customFormat="1" ht="21" customHeight="1" x14ac:dyDescent="0.3">
      <c r="A22" s="984" t="s">
        <v>1456</v>
      </c>
      <c r="B22" s="984"/>
      <c r="C22" s="984"/>
      <c r="D22" s="984"/>
      <c r="E22" s="984"/>
      <c r="F22" s="984"/>
      <c r="G22" s="984"/>
      <c r="H22" s="984"/>
      <c r="I22" s="984"/>
      <c r="J22" s="984"/>
      <c r="K22" s="984"/>
    </row>
    <row r="23" spans="1:11" s="5" customFormat="1" ht="21" customHeight="1" x14ac:dyDescent="0.3">
      <c r="A23" s="413"/>
      <c r="B23" s="1351" t="s">
        <v>1505</v>
      </c>
      <c r="C23" s="731"/>
      <c r="D23" s="731"/>
      <c r="E23" s="731"/>
      <c r="F23" s="731"/>
      <c r="G23" s="731"/>
      <c r="H23" s="731"/>
      <c r="I23" s="731"/>
      <c r="J23" s="731"/>
      <c r="K23" s="731"/>
    </row>
    <row r="24" spans="1:11" s="5" customFormat="1" ht="21" customHeight="1" x14ac:dyDescent="0.3">
      <c r="A24" s="93"/>
      <c r="B24" s="731"/>
      <c r="C24" s="731"/>
      <c r="D24" s="731"/>
      <c r="E24" s="731"/>
      <c r="F24" s="731"/>
      <c r="G24" s="731"/>
      <c r="H24" s="731"/>
      <c r="I24" s="731"/>
      <c r="J24" s="731"/>
      <c r="K24" s="731"/>
    </row>
    <row r="25" spans="1:11" s="5" customFormat="1" ht="21" customHeight="1" x14ac:dyDescent="0.3">
      <c r="A25" s="93"/>
      <c r="B25" s="1880" t="s">
        <v>1475</v>
      </c>
      <c r="C25" s="671"/>
      <c r="D25" s="671"/>
      <c r="E25" s="671"/>
      <c r="F25" s="671"/>
      <c r="G25" s="93"/>
      <c r="H25" s="93"/>
      <c r="I25" s="93"/>
      <c r="J25" s="93"/>
      <c r="K25" s="93"/>
    </row>
    <row r="26" spans="1:11" s="5" customFormat="1" ht="21" customHeight="1" x14ac:dyDescent="0.3">
      <c r="A26" s="93"/>
      <c r="B26" s="671"/>
      <c r="C26" s="671"/>
      <c r="D26" s="671"/>
      <c r="E26" s="671"/>
      <c r="F26" s="671"/>
      <c r="G26" s="93"/>
      <c r="H26" s="93"/>
      <c r="I26" s="93"/>
      <c r="J26" s="93"/>
      <c r="K26" s="93"/>
    </row>
    <row r="27" spans="1:11" s="5" customFormat="1" ht="21" customHeight="1" x14ac:dyDescent="0.3">
      <c r="A27" s="93"/>
      <c r="B27" s="671"/>
      <c r="C27" s="671"/>
      <c r="D27" s="671"/>
      <c r="E27" s="671"/>
      <c r="F27" s="671"/>
      <c r="G27" s="93"/>
      <c r="H27" s="93"/>
      <c r="I27" s="93"/>
      <c r="J27" s="93"/>
      <c r="K27" s="93"/>
    </row>
    <row r="28" spans="1:11" s="5" customFormat="1" ht="21" customHeight="1" x14ac:dyDescent="0.3">
      <c r="A28" s="93"/>
      <c r="B28" s="671"/>
      <c r="C28" s="671"/>
      <c r="D28" s="671"/>
      <c r="E28" s="671"/>
      <c r="F28" s="671"/>
      <c r="G28" s="93"/>
      <c r="H28" s="93"/>
      <c r="I28" s="93"/>
      <c r="J28" s="93"/>
      <c r="K28" s="93"/>
    </row>
    <row r="29" spans="1:11" s="5" customFormat="1" ht="21" customHeight="1" x14ac:dyDescent="0.3">
      <c r="A29" s="93"/>
      <c r="B29" s="671"/>
      <c r="C29" s="671"/>
      <c r="D29" s="671"/>
      <c r="E29" s="671"/>
      <c r="F29" s="671"/>
      <c r="G29" s="93"/>
      <c r="H29" s="93"/>
      <c r="I29" s="93"/>
      <c r="J29" s="93"/>
      <c r="K29" s="93"/>
    </row>
    <row r="30" spans="1:11" s="5" customFormat="1" ht="21" customHeight="1" x14ac:dyDescent="0.3">
      <c r="A30" s="93"/>
      <c r="B30" s="671"/>
      <c r="C30" s="671"/>
      <c r="D30" s="671"/>
      <c r="E30" s="671"/>
      <c r="F30" s="671"/>
      <c r="G30" s="93"/>
      <c r="H30" s="93"/>
      <c r="I30" s="93"/>
      <c r="J30" s="93"/>
      <c r="K30" s="93"/>
    </row>
    <row r="31" spans="1:11" s="5" customFormat="1" ht="21" customHeight="1" x14ac:dyDescent="0.3">
      <c r="A31" s="93"/>
      <c r="B31" s="157"/>
      <c r="C31" s="157"/>
      <c r="D31" s="157"/>
      <c r="E31" s="157"/>
      <c r="F31" s="94"/>
      <c r="G31" s="93"/>
      <c r="H31" s="93"/>
      <c r="I31" s="93"/>
      <c r="J31" s="93"/>
      <c r="K31" s="93"/>
    </row>
    <row r="32" spans="1:11" s="5" customFormat="1" ht="21" customHeight="1" x14ac:dyDescent="0.3">
      <c r="A32" s="93"/>
      <c r="B32" s="157"/>
      <c r="C32" s="157"/>
      <c r="D32" s="157"/>
      <c r="E32" s="157"/>
      <c r="F32" s="94"/>
      <c r="G32" s="93"/>
      <c r="H32" s="93"/>
      <c r="I32" s="93"/>
      <c r="J32" s="93"/>
      <c r="K32" s="93"/>
    </row>
    <row r="33" spans="1:11" s="5" customFormat="1" ht="21" customHeight="1" x14ac:dyDescent="0.3">
      <c r="A33" s="93"/>
      <c r="B33" s="157"/>
      <c r="C33" s="157"/>
      <c r="D33" s="157"/>
      <c r="E33" s="157"/>
      <c r="F33" s="94"/>
      <c r="G33" s="93"/>
      <c r="H33" s="93"/>
      <c r="I33" s="93"/>
      <c r="J33" s="93"/>
      <c r="K33" s="93"/>
    </row>
    <row r="34" spans="1:11" s="5" customFormat="1" ht="14.1" x14ac:dyDescent="0.3">
      <c r="A34" s="93"/>
      <c r="B34" s="157"/>
      <c r="C34" s="157"/>
      <c r="D34" s="157"/>
      <c r="E34" s="157"/>
      <c r="F34" s="94"/>
      <c r="G34" s="93"/>
      <c r="H34" s="93"/>
      <c r="I34" s="93"/>
      <c r="J34" s="93"/>
      <c r="K34" s="93"/>
    </row>
    <row r="35" spans="1:11" x14ac:dyDescent="0.3">
      <c r="A35" s="38"/>
      <c r="B35" s="157"/>
      <c r="C35" s="157"/>
      <c r="D35" s="157"/>
      <c r="E35" s="157"/>
      <c r="F35" s="38"/>
      <c r="G35" s="38"/>
      <c r="H35" s="38"/>
      <c r="I35" s="38"/>
      <c r="J35" s="38"/>
      <c r="K35" s="38"/>
    </row>
  </sheetData>
  <mergeCells count="25">
    <mergeCell ref="C21:K21"/>
    <mergeCell ref="A22:K22"/>
    <mergeCell ref="C1:H2"/>
    <mergeCell ref="B23:K24"/>
    <mergeCell ref="B25:F30"/>
    <mergeCell ref="C16:K16"/>
    <mergeCell ref="C17:K17"/>
    <mergeCell ref="C18:K18"/>
    <mergeCell ref="C19:K19"/>
    <mergeCell ref="C20:K20"/>
    <mergeCell ref="B11:K11"/>
    <mergeCell ref="B12:K12"/>
    <mergeCell ref="C13:K13"/>
    <mergeCell ref="C14:K14"/>
    <mergeCell ref="C15:K15"/>
    <mergeCell ref="A6:K6"/>
    <mergeCell ref="B7:K7"/>
    <mergeCell ref="B8:K8"/>
    <mergeCell ref="B9:K9"/>
    <mergeCell ref="B10:K10"/>
    <mergeCell ref="A1:B1"/>
    <mergeCell ref="I1:K1"/>
    <mergeCell ref="A3:K3"/>
    <mergeCell ref="A4:K4"/>
    <mergeCell ref="B5:K5"/>
  </mergeCells>
  <phoneticPr fontId="79" type="Hiragana"/>
  <hyperlinks>
    <hyperlink ref="C14" r:id="rId1" xr:uid="{00000000-0004-0000-0500-000000000000}"/>
    <hyperlink ref="C17" r:id="rId2" xr:uid="{00000000-0004-0000-0500-000001000000}"/>
    <hyperlink ref="C20" r:id="rId3" xr:uid="{00000000-0004-0000-0500-000002000000}"/>
  </hyperlinks>
  <pageMargins left="0.59055118110236227" right="0.39370078740157477" top="0.59055118110236227" bottom="0.39370078740157477" header="0.31496062992125984" footer="0.31496062992125984"/>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view="pageBreakPreview" zoomScaleSheetLayoutView="100" workbookViewId="0">
      <selection sqref="A1:B1"/>
    </sheetView>
  </sheetViews>
  <sheetFormatPr defaultRowHeight="16.5" x14ac:dyDescent="0.3"/>
  <cols>
    <col min="1" max="1" width="4.3671875" style="474" customWidth="1"/>
    <col min="2" max="2" width="5.62890625" style="558" customWidth="1"/>
    <col min="3" max="3" width="3.89453125" customWidth="1"/>
    <col min="4" max="4" width="52.734375" customWidth="1"/>
    <col min="5" max="5" width="52.62890625" customWidth="1"/>
    <col min="6" max="27" width="4.62890625" customWidth="1"/>
  </cols>
  <sheetData>
    <row r="1" spans="1:9" ht="20.25" customHeight="1" x14ac:dyDescent="0.3">
      <c r="A1" s="2005" t="s">
        <v>537</v>
      </c>
      <c r="B1" s="2005"/>
      <c r="C1" s="570"/>
      <c r="E1" s="575" t="str">
        <f>'改1－2様式'!E1</f>
        <v>Ver.20260202</v>
      </c>
    </row>
    <row r="2" spans="1:9" ht="24" customHeight="1" x14ac:dyDescent="0.4">
      <c r="A2" s="2006" t="s">
        <v>959</v>
      </c>
      <c r="B2" s="2006"/>
      <c r="C2" s="2006"/>
      <c r="D2" s="2006"/>
      <c r="E2" s="2006"/>
      <c r="F2" s="578"/>
    </row>
    <row r="3" spans="1:9" ht="12.9" x14ac:dyDescent="0.3">
      <c r="A3" s="1082"/>
      <c r="B3" s="637"/>
      <c r="C3" s="637"/>
      <c r="D3" s="637"/>
      <c r="E3" s="38"/>
    </row>
    <row r="4" spans="1:9" s="43" customFormat="1" ht="156" customHeight="1" x14ac:dyDescent="0.3">
      <c r="A4" s="643" t="s">
        <v>115</v>
      </c>
      <c r="B4" s="643"/>
      <c r="C4" s="643"/>
      <c r="D4" s="643"/>
      <c r="E4" s="643"/>
      <c r="F4" s="11" t="s">
        <v>0</v>
      </c>
      <c r="G4" s="43" t="s">
        <v>5</v>
      </c>
    </row>
    <row r="5" spans="1:9" s="43" customFormat="1" ht="15.75" customHeight="1" x14ac:dyDescent="0.3">
      <c r="A5" s="434"/>
      <c r="B5" s="643" t="s">
        <v>1552</v>
      </c>
      <c r="C5" s="643"/>
      <c r="D5" s="643"/>
      <c r="E5" s="643"/>
    </row>
    <row r="6" spans="1:9" s="43" customFormat="1" ht="16.5" customHeight="1" x14ac:dyDescent="0.3">
      <c r="A6" s="434"/>
      <c r="B6" s="643" t="s">
        <v>1553</v>
      </c>
      <c r="C6" s="643"/>
      <c r="D6" s="643"/>
      <c r="E6" s="643"/>
      <c r="F6" s="76"/>
    </row>
    <row r="7" spans="1:9" ht="24" customHeight="1" x14ac:dyDescent="0.3">
      <c r="A7" s="559" t="s">
        <v>366</v>
      </c>
      <c r="B7" s="1641" t="s">
        <v>476</v>
      </c>
      <c r="C7" s="1641"/>
      <c r="D7" s="1641"/>
      <c r="E7" s="1641"/>
    </row>
    <row r="8" spans="1:9" ht="21" customHeight="1" x14ac:dyDescent="0.3">
      <c r="A8" s="559"/>
      <c r="B8" s="564" t="s">
        <v>5</v>
      </c>
      <c r="C8" s="571" t="s">
        <v>706</v>
      </c>
      <c r="D8" s="2007" t="s">
        <v>828</v>
      </c>
      <c r="E8" s="2007"/>
      <c r="I8" s="38"/>
    </row>
    <row r="9" spans="1:9" ht="21" customHeight="1" x14ac:dyDescent="0.3">
      <c r="A9" s="559"/>
      <c r="B9" s="564" t="s">
        <v>5</v>
      </c>
      <c r="C9" s="571" t="s">
        <v>669</v>
      </c>
      <c r="D9" s="2007" t="s">
        <v>1101</v>
      </c>
      <c r="E9" s="2007"/>
    </row>
    <row r="10" spans="1:9" ht="21" customHeight="1" x14ac:dyDescent="0.3">
      <c r="A10" s="559"/>
      <c r="B10" s="564" t="s">
        <v>5</v>
      </c>
      <c r="C10" s="571" t="s">
        <v>707</v>
      </c>
      <c r="D10" s="2007" t="s">
        <v>234</v>
      </c>
      <c r="E10" s="2007"/>
      <c r="I10" s="313" t="s">
        <v>1154</v>
      </c>
    </row>
    <row r="11" spans="1:9" ht="48" customHeight="1" x14ac:dyDescent="0.3">
      <c r="A11" s="508"/>
      <c r="B11" s="74"/>
      <c r="C11" s="626" t="s">
        <v>663</v>
      </c>
      <c r="D11" s="1314" t="s">
        <v>1316</v>
      </c>
      <c r="E11" s="2007"/>
    </row>
    <row r="12" spans="1:9" ht="20.25" customHeight="1" x14ac:dyDescent="0.3">
      <c r="A12" s="560"/>
      <c r="B12" s="74"/>
      <c r="C12" s="74"/>
      <c r="D12" s="576" t="s">
        <v>1537</v>
      </c>
      <c r="E12" s="577" t="s">
        <v>1154</v>
      </c>
    </row>
    <row r="13" spans="1:9" ht="12" customHeight="1" x14ac:dyDescent="0.3">
      <c r="A13" s="560"/>
      <c r="B13" s="74"/>
      <c r="C13" s="74"/>
      <c r="D13" s="74"/>
      <c r="E13" s="38"/>
    </row>
    <row r="14" spans="1:9" ht="24" customHeight="1" x14ac:dyDescent="0.3">
      <c r="A14" s="1700" t="s">
        <v>1501</v>
      </c>
      <c r="B14" s="1700"/>
      <c r="C14" s="1700"/>
      <c r="D14" s="1700"/>
      <c r="E14" s="1700"/>
      <c r="F14" s="76"/>
    </row>
    <row r="15" spans="1:9" ht="27" customHeight="1" x14ac:dyDescent="0.3">
      <c r="A15" s="2008" t="s">
        <v>1098</v>
      </c>
      <c r="B15" s="2009"/>
      <c r="C15" s="2009"/>
      <c r="D15" s="2009"/>
      <c r="E15" s="2010"/>
    </row>
    <row r="16" spans="1:9" ht="18" customHeight="1" x14ac:dyDescent="0.3">
      <c r="A16" s="561" t="s">
        <v>5</v>
      </c>
      <c r="B16" s="565" t="s">
        <v>19</v>
      </c>
      <c r="C16" s="2011" t="s">
        <v>1048</v>
      </c>
      <c r="D16" s="2011"/>
      <c r="E16" s="2012"/>
      <c r="H16">
        <v>16</v>
      </c>
      <c r="I16" s="561" t="str">
        <f t="shared" ref="I16:I28" si="0">A16</f>
        <v>□</v>
      </c>
    </row>
    <row r="17" spans="1:11" ht="18" customHeight="1" x14ac:dyDescent="0.3">
      <c r="A17" s="562" t="s">
        <v>5</v>
      </c>
      <c r="B17" s="566" t="s">
        <v>156</v>
      </c>
      <c r="C17" s="2013" t="s">
        <v>11</v>
      </c>
      <c r="D17" s="2013"/>
      <c r="E17" s="2014"/>
      <c r="H17">
        <v>17</v>
      </c>
      <c r="I17" s="561" t="str">
        <f t="shared" si="0"/>
        <v>□</v>
      </c>
    </row>
    <row r="18" spans="1:11" ht="31.9" customHeight="1" x14ac:dyDescent="0.3">
      <c r="A18" s="562" t="s">
        <v>5</v>
      </c>
      <c r="B18" s="567" t="s">
        <v>1011</v>
      </c>
      <c r="C18" s="2013" t="s">
        <v>106</v>
      </c>
      <c r="D18" s="2013"/>
      <c r="E18" s="2014"/>
      <c r="H18">
        <v>18</v>
      </c>
      <c r="I18" s="561" t="str">
        <f t="shared" si="0"/>
        <v>□</v>
      </c>
    </row>
    <row r="19" spans="1:11" ht="31.9" customHeight="1" x14ac:dyDescent="0.3">
      <c r="A19" s="562" t="s">
        <v>5</v>
      </c>
      <c r="B19" s="567" t="s">
        <v>1084</v>
      </c>
      <c r="C19" s="2013" t="s">
        <v>769</v>
      </c>
      <c r="D19" s="2013"/>
      <c r="E19" s="2014"/>
      <c r="H19">
        <v>19</v>
      </c>
      <c r="I19" s="561" t="str">
        <f t="shared" si="0"/>
        <v>□</v>
      </c>
      <c r="J19">
        <f t="shared" ref="J19:J28" si="1">IF(I19="■",1,0)</f>
        <v>0</v>
      </c>
    </row>
    <row r="20" spans="1:11" ht="18" customHeight="1" x14ac:dyDescent="0.3">
      <c r="A20" s="562" t="s">
        <v>5</v>
      </c>
      <c r="B20" s="567" t="s">
        <v>239</v>
      </c>
      <c r="C20" s="2013" t="s">
        <v>253</v>
      </c>
      <c r="D20" s="2013"/>
      <c r="E20" s="2014"/>
      <c r="H20">
        <v>20</v>
      </c>
      <c r="I20" s="561" t="str">
        <f t="shared" si="0"/>
        <v>□</v>
      </c>
      <c r="J20">
        <f t="shared" si="1"/>
        <v>0</v>
      </c>
    </row>
    <row r="21" spans="1:11" ht="45" customHeight="1" x14ac:dyDescent="0.3">
      <c r="A21" s="562" t="s">
        <v>5</v>
      </c>
      <c r="B21" s="567" t="s">
        <v>1085</v>
      </c>
      <c r="C21" s="2013" t="s">
        <v>1086</v>
      </c>
      <c r="D21" s="2013"/>
      <c r="E21" s="2014"/>
      <c r="H21">
        <v>21</v>
      </c>
      <c r="I21" s="561" t="str">
        <f t="shared" si="0"/>
        <v>□</v>
      </c>
      <c r="J21">
        <f t="shared" si="1"/>
        <v>0</v>
      </c>
    </row>
    <row r="22" spans="1:11" ht="18" customHeight="1" x14ac:dyDescent="0.3">
      <c r="A22" s="562" t="s">
        <v>5</v>
      </c>
      <c r="B22" s="567" t="s">
        <v>1088</v>
      </c>
      <c r="C22" s="2013" t="s">
        <v>1053</v>
      </c>
      <c r="D22" s="2013"/>
      <c r="E22" s="2014"/>
      <c r="H22">
        <v>22</v>
      </c>
      <c r="I22" s="561" t="str">
        <f t="shared" si="0"/>
        <v>□</v>
      </c>
      <c r="J22">
        <f t="shared" si="1"/>
        <v>0</v>
      </c>
    </row>
    <row r="23" spans="1:11" ht="18" customHeight="1" x14ac:dyDescent="0.3">
      <c r="A23" s="562" t="s">
        <v>5</v>
      </c>
      <c r="B23" s="567" t="s">
        <v>1089</v>
      </c>
      <c r="C23" s="2013" t="s">
        <v>1010</v>
      </c>
      <c r="D23" s="2013"/>
      <c r="E23" s="2014"/>
      <c r="H23">
        <v>23</v>
      </c>
      <c r="I23" s="561" t="str">
        <f t="shared" si="0"/>
        <v>□</v>
      </c>
      <c r="J23">
        <f t="shared" si="1"/>
        <v>0</v>
      </c>
    </row>
    <row r="24" spans="1:11" ht="31.9" customHeight="1" x14ac:dyDescent="0.3">
      <c r="A24" s="562" t="s">
        <v>5</v>
      </c>
      <c r="B24" s="567" t="s">
        <v>1036</v>
      </c>
      <c r="C24" s="2013" t="s">
        <v>1100</v>
      </c>
      <c r="D24" s="2013"/>
      <c r="E24" s="2014"/>
      <c r="H24">
        <v>24</v>
      </c>
      <c r="I24" s="561" t="str">
        <f t="shared" si="0"/>
        <v>□</v>
      </c>
      <c r="J24">
        <f t="shared" si="1"/>
        <v>0</v>
      </c>
    </row>
    <row r="25" spans="1:11" ht="54" customHeight="1" x14ac:dyDescent="0.3">
      <c r="A25" s="562" t="s">
        <v>5</v>
      </c>
      <c r="B25" s="567" t="s">
        <v>1090</v>
      </c>
      <c r="C25" s="2013" t="s">
        <v>1093</v>
      </c>
      <c r="D25" s="2013"/>
      <c r="E25" s="2014"/>
      <c r="H25">
        <v>25</v>
      </c>
      <c r="I25" s="561" t="str">
        <f t="shared" si="0"/>
        <v>□</v>
      </c>
      <c r="J25">
        <f t="shared" si="1"/>
        <v>0</v>
      </c>
    </row>
    <row r="26" spans="1:11" ht="18" customHeight="1" x14ac:dyDescent="0.3">
      <c r="A26" s="562" t="s">
        <v>5</v>
      </c>
      <c r="B26" s="567" t="s">
        <v>487</v>
      </c>
      <c r="C26" s="2013" t="s">
        <v>188</v>
      </c>
      <c r="D26" s="2013"/>
      <c r="E26" s="2014"/>
      <c r="H26">
        <v>26</v>
      </c>
      <c r="I26" s="561" t="str">
        <f t="shared" si="0"/>
        <v>□</v>
      </c>
      <c r="J26">
        <f t="shared" si="1"/>
        <v>0</v>
      </c>
    </row>
    <row r="27" spans="1:11" ht="31.9" customHeight="1" x14ac:dyDescent="0.3">
      <c r="A27" s="562" t="s">
        <v>5</v>
      </c>
      <c r="B27" s="567" t="s">
        <v>280</v>
      </c>
      <c r="C27" s="2013" t="s">
        <v>479</v>
      </c>
      <c r="D27" s="2013"/>
      <c r="E27" s="2014"/>
      <c r="H27">
        <v>27</v>
      </c>
      <c r="I27" s="561" t="str">
        <f t="shared" si="0"/>
        <v>□</v>
      </c>
      <c r="J27">
        <f t="shared" si="1"/>
        <v>0</v>
      </c>
    </row>
    <row r="28" spans="1:11" ht="31.9" customHeight="1" x14ac:dyDescent="0.3">
      <c r="A28" s="562" t="s">
        <v>5</v>
      </c>
      <c r="B28" s="567" t="s">
        <v>963</v>
      </c>
      <c r="C28" s="2013" t="s">
        <v>1094</v>
      </c>
      <c r="D28" s="2013"/>
      <c r="E28" s="2014"/>
      <c r="H28">
        <v>28</v>
      </c>
      <c r="I28" s="561" t="str">
        <f t="shared" si="0"/>
        <v>□</v>
      </c>
      <c r="J28">
        <f t="shared" si="1"/>
        <v>0</v>
      </c>
    </row>
    <row r="29" spans="1:11" ht="31.9" customHeight="1" x14ac:dyDescent="0.3">
      <c r="A29" s="563" t="str">
        <f>I29</f>
        <v>□</v>
      </c>
      <c r="B29" s="567" t="s">
        <v>1071</v>
      </c>
      <c r="C29" s="2013" t="s">
        <v>52</v>
      </c>
      <c r="D29" s="2013"/>
      <c r="E29" s="2014"/>
      <c r="H29">
        <v>29</v>
      </c>
      <c r="I29" s="561" t="str">
        <f>IF(SUM(K30:K31)&gt;0,"■","□")</f>
        <v>□</v>
      </c>
      <c r="J29">
        <f>IF(SUM(K30:K31)&gt;0,1,0)</f>
        <v>0</v>
      </c>
    </row>
    <row r="30" spans="1:11" ht="31.9" customHeight="1" x14ac:dyDescent="0.3">
      <c r="A30" s="2019"/>
      <c r="B30" s="568" t="s">
        <v>5</v>
      </c>
      <c r="C30" s="572" t="s">
        <v>161</v>
      </c>
      <c r="D30" s="2015" t="s">
        <v>987</v>
      </c>
      <c r="E30" s="2016"/>
      <c r="H30">
        <v>30</v>
      </c>
      <c r="I30" s="561"/>
      <c r="J30" s="561" t="str">
        <f>B30</f>
        <v>□</v>
      </c>
      <c r="K30">
        <f>IF(J30="■",1,0)</f>
        <v>0</v>
      </c>
    </row>
    <row r="31" spans="1:11" ht="31.9" customHeight="1" x14ac:dyDescent="0.3">
      <c r="A31" s="2019"/>
      <c r="B31" s="568" t="s">
        <v>5</v>
      </c>
      <c r="C31" s="572" t="s">
        <v>279</v>
      </c>
      <c r="D31" s="2015" t="s">
        <v>1095</v>
      </c>
      <c r="E31" s="2016"/>
      <c r="H31">
        <v>31</v>
      </c>
      <c r="I31" s="561"/>
      <c r="J31" s="561" t="str">
        <f>B31</f>
        <v>□</v>
      </c>
      <c r="K31">
        <f>IF(J31="■",1,0)</f>
        <v>0</v>
      </c>
    </row>
    <row r="32" spans="1:11" ht="29.2" customHeight="1" x14ac:dyDescent="0.3">
      <c r="A32" s="562" t="s">
        <v>5</v>
      </c>
      <c r="B32" s="567" t="s">
        <v>1096</v>
      </c>
      <c r="C32" s="2015" t="s">
        <v>1097</v>
      </c>
      <c r="D32" s="2015"/>
      <c r="E32" s="2016"/>
      <c r="H32">
        <v>32</v>
      </c>
      <c r="I32" s="561" t="str">
        <f>A32</f>
        <v>□</v>
      </c>
      <c r="J32">
        <f>IF(I32="■",1,0)</f>
        <v>0</v>
      </c>
    </row>
    <row r="33" spans="1:11" ht="18" customHeight="1" x14ac:dyDescent="0.3">
      <c r="A33" s="562" t="s">
        <v>5</v>
      </c>
      <c r="B33" s="567" t="s">
        <v>1554</v>
      </c>
      <c r="C33" s="2015" t="s">
        <v>1557</v>
      </c>
      <c r="D33" s="2015"/>
      <c r="E33" s="2016"/>
      <c r="H33">
        <v>33</v>
      </c>
      <c r="I33" s="561" t="str">
        <f>A33</f>
        <v>□</v>
      </c>
      <c r="J33">
        <f>IF(I33="■",1,0)</f>
        <v>0</v>
      </c>
    </row>
    <row r="34" spans="1:11" ht="18" customHeight="1" x14ac:dyDescent="0.3">
      <c r="A34" s="562" t="s">
        <v>5</v>
      </c>
      <c r="B34" s="567" t="s">
        <v>1555</v>
      </c>
      <c r="C34" s="2015" t="s">
        <v>1558</v>
      </c>
      <c r="D34" s="2015"/>
      <c r="E34" s="2016"/>
      <c r="H34">
        <v>34</v>
      </c>
      <c r="I34" s="561" t="str">
        <f>A34</f>
        <v>□</v>
      </c>
      <c r="J34">
        <f>IF(I34="■",1,0)</f>
        <v>0</v>
      </c>
    </row>
    <row r="35" spans="1:11" ht="18" customHeight="1" x14ac:dyDescent="0.3">
      <c r="A35" s="562" t="s">
        <v>5</v>
      </c>
      <c r="B35" s="567" t="s">
        <v>170</v>
      </c>
      <c r="C35" s="2015" t="s">
        <v>711</v>
      </c>
      <c r="D35" s="2015"/>
      <c r="E35" s="2016"/>
      <c r="H35">
        <v>35</v>
      </c>
      <c r="I35" s="561" t="str">
        <f>A35</f>
        <v>□</v>
      </c>
      <c r="J35">
        <f>IF(I35="■",1,0)</f>
        <v>0</v>
      </c>
    </row>
    <row r="36" spans="1:11" ht="31.9" customHeight="1" x14ac:dyDescent="0.3">
      <c r="A36" s="563" t="str">
        <f>I36</f>
        <v>□</v>
      </c>
      <c r="B36" s="567" t="s">
        <v>1556</v>
      </c>
      <c r="C36" s="2015" t="s">
        <v>1559</v>
      </c>
      <c r="D36" s="2015"/>
      <c r="E36" s="2016"/>
      <c r="H36">
        <v>36</v>
      </c>
      <c r="I36" s="561" t="str">
        <f>IF(SUM(K37:K39)&gt;0,"■","□")</f>
        <v>□</v>
      </c>
      <c r="J36">
        <f>IF(SUM(K37:K39)&gt;0,1,0)</f>
        <v>0</v>
      </c>
    </row>
    <row r="37" spans="1:11" ht="18" customHeight="1" x14ac:dyDescent="0.3">
      <c r="A37" s="2019"/>
      <c r="B37" s="568" t="s">
        <v>5</v>
      </c>
      <c r="C37" s="572">
        <v>1</v>
      </c>
      <c r="D37" s="2015" t="s">
        <v>915</v>
      </c>
      <c r="E37" s="2016"/>
      <c r="H37">
        <v>37</v>
      </c>
      <c r="I37" s="2019"/>
      <c r="J37" s="561" t="str">
        <f>B37</f>
        <v>□</v>
      </c>
      <c r="K37">
        <f>IF(J37="■",1,0)</f>
        <v>0</v>
      </c>
    </row>
    <row r="38" spans="1:11" ht="18" customHeight="1" x14ac:dyDescent="0.3">
      <c r="A38" s="2020"/>
      <c r="B38" s="568" t="s">
        <v>5</v>
      </c>
      <c r="C38" s="573">
        <v>2</v>
      </c>
      <c r="D38" s="2015" t="s">
        <v>569</v>
      </c>
      <c r="E38" s="2016"/>
      <c r="H38">
        <v>38</v>
      </c>
      <c r="I38" s="2020"/>
      <c r="J38" s="561" t="str">
        <f>B38</f>
        <v>□</v>
      </c>
      <c r="K38">
        <f>IF(J38="■",1,0)</f>
        <v>0</v>
      </c>
    </row>
    <row r="39" spans="1:11" ht="18" customHeight="1" x14ac:dyDescent="0.3">
      <c r="A39" s="2021"/>
      <c r="B39" s="569" t="s">
        <v>5</v>
      </c>
      <c r="C39" s="574">
        <v>3</v>
      </c>
      <c r="D39" s="2017" t="s">
        <v>1560</v>
      </c>
      <c r="E39" s="2018"/>
      <c r="H39">
        <v>39</v>
      </c>
      <c r="I39" s="2021"/>
      <c r="J39" s="561" t="str">
        <f>B39</f>
        <v>□</v>
      </c>
      <c r="K39">
        <f>IF(J39="■",1,0)</f>
        <v>0</v>
      </c>
    </row>
  </sheetData>
  <mergeCells count="40">
    <mergeCell ref="D38:E38"/>
    <mergeCell ref="D39:E39"/>
    <mergeCell ref="A30:A31"/>
    <mergeCell ref="A37:A39"/>
    <mergeCell ref="I37:I39"/>
    <mergeCell ref="C33:E33"/>
    <mergeCell ref="C34:E34"/>
    <mergeCell ref="C35:E35"/>
    <mergeCell ref="C36:E36"/>
    <mergeCell ref="D37:E37"/>
    <mergeCell ref="C28:E28"/>
    <mergeCell ref="C29:E29"/>
    <mergeCell ref="D30:E30"/>
    <mergeCell ref="D31:E31"/>
    <mergeCell ref="C32:E32"/>
    <mergeCell ref="C23:E23"/>
    <mergeCell ref="C24:E24"/>
    <mergeCell ref="C25:E25"/>
    <mergeCell ref="C26:E26"/>
    <mergeCell ref="C27:E27"/>
    <mergeCell ref="C18:E18"/>
    <mergeCell ref="C19:E19"/>
    <mergeCell ref="C20:E20"/>
    <mergeCell ref="C21:E21"/>
    <mergeCell ref="C22:E22"/>
    <mergeCell ref="D11:E11"/>
    <mergeCell ref="A14:E14"/>
    <mergeCell ref="A15:E15"/>
    <mergeCell ref="C16:E16"/>
    <mergeCell ref="C17:E17"/>
    <mergeCell ref="B6:E6"/>
    <mergeCell ref="B7:E7"/>
    <mergeCell ref="D8:E8"/>
    <mergeCell ref="D9:E9"/>
    <mergeCell ref="D10:E10"/>
    <mergeCell ref="A1:B1"/>
    <mergeCell ref="A2:E2"/>
    <mergeCell ref="A3:D3"/>
    <mergeCell ref="A4:E4"/>
    <mergeCell ref="B5:E5"/>
  </mergeCells>
  <phoneticPr fontId="79" type="Hiragana"/>
  <dataValidations count="1">
    <dataValidation type="list" allowBlank="1" showInputMessage="1" showErrorMessage="1" sqref="J37:J39 B37:B39 J30:J31 B30:B31 A16:A29 A32:A36 B8:B10 I16:I36" xr:uid="{00000000-0002-0000-0700-000000000000}">
      <formula1>$F$4:$G$4</formula1>
    </dataValidation>
  </dataValidations>
  <hyperlinks>
    <hyperlink ref="I10" r:id="rId1" xr:uid="{00000000-0004-0000-0700-000000000000}"/>
    <hyperlink ref="E12" r:id="rId2" xr:uid="{00000000-0004-0000-0700-000001000000}"/>
  </hyperlinks>
  <pageMargins left="0.7" right="0.7" top="0.75" bottom="0.75" header="0.3" footer="0.3"/>
  <pageSetup paperSize="9" scale="7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74"/>
  <sheetViews>
    <sheetView view="pageBreakPreview" zoomScale="115" zoomScaleSheetLayoutView="115" workbookViewId="0">
      <selection sqref="A1:B1"/>
    </sheetView>
  </sheetViews>
  <sheetFormatPr defaultRowHeight="12.9" x14ac:dyDescent="0.3"/>
  <cols>
    <col min="1" max="1" width="3.62890625" style="579" customWidth="1"/>
    <col min="2" max="2" width="3.62890625" style="360" customWidth="1"/>
    <col min="3" max="9" width="3.62890625" customWidth="1"/>
    <col min="10" max="10" width="3.62890625" style="360" customWidth="1"/>
    <col min="11" max="13" width="3.62890625" style="579" customWidth="1"/>
    <col min="14" max="31" width="3.62890625" customWidth="1"/>
  </cols>
  <sheetData>
    <row r="1" spans="1:56" ht="18.75" customHeight="1" x14ac:dyDescent="0.3">
      <c r="A1" s="2022" t="s">
        <v>1176</v>
      </c>
      <c r="B1" s="2022"/>
      <c r="C1" s="38"/>
      <c r="D1" s="38"/>
      <c r="E1" s="38"/>
      <c r="F1" s="38"/>
      <c r="G1" s="38"/>
      <c r="H1" s="38"/>
      <c r="I1" s="38"/>
      <c r="J1" s="39"/>
      <c r="K1" s="590"/>
      <c r="L1" s="590"/>
      <c r="M1" s="590"/>
      <c r="N1" s="71"/>
      <c r="O1" s="38"/>
      <c r="P1" s="38"/>
      <c r="Q1" s="38"/>
      <c r="R1" s="38"/>
      <c r="S1" s="38"/>
      <c r="T1" s="38"/>
      <c r="U1" s="38"/>
      <c r="V1" s="38"/>
      <c r="W1" s="38"/>
      <c r="X1" s="38"/>
      <c r="Y1" s="38"/>
      <c r="Z1" s="38"/>
      <c r="AA1" s="1878" t="str">
        <f>'改1－2様式'!E1</f>
        <v>Ver.20260202</v>
      </c>
      <c r="AB1" s="637"/>
      <c r="AC1" s="637"/>
      <c r="AD1" s="637"/>
      <c r="AE1" s="637"/>
      <c r="AF1" s="38"/>
      <c r="AG1" s="38"/>
      <c r="AH1" s="38"/>
      <c r="AI1" s="38"/>
      <c r="AJ1" s="38"/>
      <c r="AK1" s="38"/>
      <c r="AL1" s="38"/>
      <c r="AM1" s="38"/>
      <c r="AN1" s="38"/>
      <c r="AO1" s="38"/>
      <c r="AP1" s="38"/>
      <c r="AQ1" s="38"/>
      <c r="AR1" s="38"/>
      <c r="AS1" s="38"/>
      <c r="AT1" s="38"/>
      <c r="AU1" s="38"/>
      <c r="AV1" s="38"/>
      <c r="AW1" s="38"/>
      <c r="AX1" s="38"/>
      <c r="AY1" s="38"/>
      <c r="AZ1" s="38"/>
    </row>
    <row r="2" spans="1:56" ht="29.25" customHeight="1" x14ac:dyDescent="0.3">
      <c r="A2" s="1641" t="s">
        <v>208</v>
      </c>
      <c r="B2" s="1634"/>
      <c r="C2" s="1634"/>
      <c r="D2" s="1634"/>
      <c r="E2" s="1634"/>
      <c r="F2" s="1634"/>
      <c r="G2" s="1634"/>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38"/>
      <c r="AG2" s="38"/>
      <c r="AH2" s="38"/>
      <c r="AI2" s="38"/>
      <c r="AJ2" s="38"/>
      <c r="AK2" s="38"/>
      <c r="AL2" s="38"/>
      <c r="AM2" s="2023"/>
      <c r="AN2" s="2024"/>
      <c r="AO2" s="38"/>
      <c r="AP2" s="38"/>
      <c r="AQ2" s="38"/>
      <c r="AR2" s="38"/>
      <c r="AS2" s="38"/>
      <c r="AT2" s="38"/>
      <c r="AU2" s="38"/>
      <c r="AV2" s="38"/>
      <c r="AW2" s="38"/>
      <c r="AX2" s="38"/>
      <c r="AY2" s="38"/>
      <c r="AZ2" s="38"/>
    </row>
    <row r="3" spans="1:56" ht="15.75" customHeight="1" x14ac:dyDescent="0.3">
      <c r="A3" s="2025"/>
      <c r="B3" s="2025"/>
      <c r="C3" s="2025"/>
      <c r="D3" s="2025"/>
      <c r="E3" s="2025"/>
      <c r="F3" s="2025"/>
      <c r="G3" s="2025"/>
      <c r="H3" s="2025"/>
      <c r="I3" s="2025"/>
      <c r="J3" s="2025"/>
      <c r="K3" s="2025"/>
      <c r="L3" s="2025"/>
      <c r="M3" s="2025"/>
      <c r="N3" s="2025"/>
      <c r="O3" s="2025"/>
      <c r="P3" s="2025"/>
      <c r="Q3" s="2025"/>
      <c r="R3" s="2025"/>
      <c r="S3" s="2025"/>
      <c r="T3" s="2025"/>
      <c r="U3" s="2025"/>
      <c r="V3" s="2025"/>
      <c r="W3" s="2025"/>
      <c r="X3" s="2025"/>
      <c r="Y3" s="2025"/>
      <c r="Z3" s="2025"/>
      <c r="AA3" s="2025"/>
      <c r="AB3" s="2025"/>
      <c r="AC3" s="2025"/>
      <c r="AD3" s="2025"/>
      <c r="AE3" s="2025"/>
      <c r="AF3" s="38"/>
      <c r="AG3" s="38"/>
      <c r="AH3" s="38"/>
      <c r="AI3" s="38"/>
      <c r="AJ3" s="38"/>
      <c r="AK3" s="38"/>
      <c r="AL3" s="38"/>
      <c r="AM3" s="601"/>
      <c r="AN3" s="413"/>
      <c r="AO3" s="38"/>
      <c r="AP3" s="38"/>
      <c r="AQ3" s="38"/>
      <c r="AR3" s="38"/>
      <c r="AS3" s="38"/>
      <c r="AT3" s="38"/>
      <c r="AU3" s="38"/>
      <c r="AV3" s="38"/>
      <c r="AW3" s="38"/>
      <c r="AX3" s="38"/>
      <c r="AY3" s="38"/>
      <c r="AZ3" s="38"/>
    </row>
    <row r="4" spans="1:56" ht="54.75" customHeight="1" x14ac:dyDescent="0.3">
      <c r="A4" s="645" t="s">
        <v>1178</v>
      </c>
      <c r="B4" s="645"/>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38"/>
      <c r="AG4" s="38"/>
      <c r="AH4" s="38"/>
      <c r="AI4" s="38"/>
      <c r="AJ4" s="38"/>
      <c r="AK4" s="38"/>
      <c r="AL4" s="38"/>
      <c r="AM4" s="601"/>
      <c r="AN4" s="413"/>
      <c r="AO4" s="38"/>
      <c r="AP4" s="38"/>
      <c r="AQ4" s="38"/>
      <c r="AR4" s="38"/>
      <c r="AS4" s="38"/>
      <c r="AT4" s="38"/>
      <c r="AU4" s="38"/>
      <c r="AV4" s="38"/>
      <c r="AW4" s="38"/>
      <c r="AX4" s="38"/>
      <c r="AY4" s="38"/>
      <c r="AZ4" s="38"/>
    </row>
    <row r="5" spans="1:56" ht="16.5" customHeight="1" x14ac:dyDescent="0.3">
      <c r="A5" s="2026" t="s">
        <v>1179</v>
      </c>
      <c r="B5" s="672"/>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
      <c r="AG5" s="6"/>
      <c r="AH5" s="6"/>
      <c r="AI5" s="6"/>
      <c r="AJ5" s="6"/>
      <c r="AK5" s="6"/>
      <c r="AL5" s="6"/>
      <c r="AM5" s="6"/>
      <c r="AN5" s="6"/>
      <c r="AO5" s="6"/>
      <c r="AP5" s="6"/>
      <c r="AQ5" s="6"/>
      <c r="AR5" s="6"/>
      <c r="AS5" s="6"/>
      <c r="AT5" s="6"/>
      <c r="AU5" s="6"/>
      <c r="AV5" s="6"/>
      <c r="AW5" s="6"/>
      <c r="AX5" s="6"/>
      <c r="AY5" s="6"/>
      <c r="AZ5" s="6"/>
    </row>
    <row r="6" spans="1:56" s="5" customFormat="1" ht="24" customHeight="1" x14ac:dyDescent="0.3">
      <c r="A6" s="580" t="s">
        <v>19</v>
      </c>
      <c r="B6" s="952" t="s">
        <v>626</v>
      </c>
      <c r="C6" s="908"/>
      <c r="D6" s="908"/>
      <c r="E6" s="908"/>
      <c r="F6" s="908"/>
      <c r="G6" s="908"/>
      <c r="H6" s="908"/>
      <c r="I6" s="908"/>
      <c r="J6" s="908"/>
      <c r="K6" s="908"/>
      <c r="L6" s="908"/>
      <c r="M6" s="908"/>
      <c r="N6" s="908"/>
      <c r="O6" s="908"/>
      <c r="P6" s="908"/>
      <c r="Q6" s="908"/>
      <c r="R6" s="908"/>
      <c r="S6" s="908"/>
      <c r="T6" s="908"/>
      <c r="U6" s="908"/>
      <c r="V6" s="908"/>
      <c r="W6" s="908"/>
      <c r="X6" s="908"/>
      <c r="Y6" s="908"/>
      <c r="Z6" s="908"/>
      <c r="AA6" s="908"/>
      <c r="AB6" s="908"/>
      <c r="AC6" s="908"/>
      <c r="AD6" s="908"/>
      <c r="AE6" s="908"/>
      <c r="AF6" s="100"/>
      <c r="AG6" s="100"/>
      <c r="AH6" s="100"/>
      <c r="AI6" s="100"/>
      <c r="AJ6" s="100"/>
      <c r="AK6" s="100"/>
      <c r="AL6" s="100"/>
      <c r="AM6" s="100"/>
      <c r="AN6" s="100"/>
      <c r="AO6" s="100"/>
      <c r="AP6" s="100"/>
      <c r="AQ6" s="100"/>
      <c r="AR6" s="100"/>
      <c r="AS6" s="100"/>
      <c r="AT6" s="100"/>
      <c r="AU6" s="100"/>
      <c r="AV6" s="100"/>
      <c r="AW6" s="100"/>
      <c r="AX6" s="100"/>
      <c r="AY6" s="100"/>
      <c r="AZ6" s="100"/>
    </row>
    <row r="7" spans="1:56" s="5" customFormat="1" ht="24" customHeight="1" x14ac:dyDescent="0.3">
      <c r="A7" s="580"/>
      <c r="B7" s="100" t="s">
        <v>130</v>
      </c>
      <c r="C7" s="952" t="s">
        <v>500</v>
      </c>
      <c r="D7" s="952"/>
      <c r="E7" s="952"/>
      <c r="F7" s="952"/>
      <c r="G7" s="952"/>
      <c r="H7" s="952"/>
      <c r="I7" s="952"/>
      <c r="J7" s="952"/>
      <c r="K7" s="952"/>
      <c r="L7" s="952"/>
      <c r="M7" s="952"/>
      <c r="N7" s="952"/>
      <c r="O7" s="952"/>
      <c r="P7" s="952"/>
      <c r="Q7" s="952"/>
      <c r="R7" s="2027" t="s">
        <v>1150</v>
      </c>
      <c r="S7" s="2027"/>
      <c r="T7" s="2027"/>
      <c r="U7" s="2028"/>
      <c r="V7" s="2028"/>
      <c r="W7" s="2028"/>
      <c r="X7" s="2028"/>
      <c r="Y7" s="2028"/>
      <c r="Z7" s="2028"/>
      <c r="AA7" s="2028"/>
      <c r="AB7" s="2028"/>
      <c r="AC7" s="2028"/>
      <c r="AD7" s="2028"/>
      <c r="AE7" s="2028"/>
      <c r="AF7" s="100"/>
      <c r="AG7" s="100"/>
      <c r="AH7" s="100"/>
      <c r="AI7" s="100"/>
      <c r="AJ7" s="100"/>
      <c r="AK7" s="100"/>
      <c r="AL7" s="100"/>
      <c r="AM7" s="100"/>
      <c r="AN7" s="100"/>
      <c r="AO7" s="100"/>
      <c r="AP7" s="100"/>
      <c r="AQ7" s="100"/>
      <c r="AR7" s="100"/>
      <c r="AS7" s="100"/>
      <c r="AT7" s="100"/>
      <c r="AU7" s="100"/>
      <c r="AV7" s="100"/>
      <c r="AW7" s="100"/>
      <c r="AX7" s="100"/>
      <c r="AY7" s="100"/>
      <c r="AZ7" s="100"/>
    </row>
    <row r="8" spans="1:56" s="5" customFormat="1" ht="38.25" customHeight="1" x14ac:dyDescent="0.3">
      <c r="A8" s="580"/>
      <c r="B8" s="100" t="s">
        <v>434</v>
      </c>
      <c r="C8" s="952" t="s">
        <v>1203</v>
      </c>
      <c r="D8" s="952"/>
      <c r="E8" s="952"/>
      <c r="F8" s="952"/>
      <c r="G8" s="952"/>
      <c r="H8" s="952"/>
      <c r="I8" s="952"/>
      <c r="J8" s="952"/>
      <c r="K8" s="952"/>
      <c r="L8" s="952"/>
      <c r="M8" s="952"/>
      <c r="N8" s="952"/>
      <c r="O8" s="952"/>
      <c r="P8" s="952"/>
      <c r="Q8" s="952"/>
      <c r="R8" s="952"/>
      <c r="S8" s="952"/>
      <c r="T8" s="952"/>
      <c r="U8" s="952"/>
      <c r="V8" s="952"/>
      <c r="W8" s="952"/>
      <c r="X8" s="952"/>
      <c r="Y8" s="952"/>
      <c r="Z8" s="952"/>
      <c r="AA8" s="952"/>
      <c r="AB8" s="952"/>
      <c r="AC8" s="952"/>
      <c r="AD8" s="952"/>
      <c r="AE8" s="952"/>
      <c r="AF8" s="100"/>
      <c r="AG8" s="100"/>
      <c r="AH8" s="100"/>
      <c r="AI8" s="100"/>
      <c r="AJ8" s="100"/>
      <c r="AK8" s="100"/>
      <c r="AL8" s="100"/>
      <c r="AM8" s="100"/>
      <c r="AN8" s="100"/>
      <c r="AO8" s="100"/>
      <c r="AP8" s="100"/>
      <c r="AQ8" s="100"/>
      <c r="AR8" s="100"/>
      <c r="AS8" s="100"/>
      <c r="AT8" s="100"/>
      <c r="AU8" s="100"/>
      <c r="AV8" s="100"/>
      <c r="AW8" s="100"/>
      <c r="AX8" s="100"/>
      <c r="AY8" s="100"/>
      <c r="AZ8" s="100"/>
    </row>
    <row r="9" spans="1:56" s="5" customFormat="1" ht="24" customHeight="1" x14ac:dyDescent="0.3">
      <c r="A9" s="580" t="s">
        <v>123</v>
      </c>
      <c r="B9" s="952" t="s">
        <v>1188</v>
      </c>
      <c r="C9" s="908"/>
      <c r="D9" s="908"/>
      <c r="E9" s="908"/>
      <c r="F9" s="908"/>
      <c r="G9" s="908"/>
      <c r="H9" s="908"/>
      <c r="I9" s="908"/>
      <c r="J9" s="908"/>
      <c r="K9" s="908"/>
      <c r="L9" s="908"/>
      <c r="M9" s="908"/>
      <c r="N9" s="908"/>
      <c r="O9" s="908"/>
      <c r="P9" s="908"/>
      <c r="Q9" s="908"/>
      <c r="R9" s="908"/>
      <c r="S9" s="908"/>
      <c r="T9" s="908"/>
      <c r="U9" s="908"/>
      <c r="V9" s="908"/>
      <c r="W9" s="908"/>
      <c r="X9" s="908"/>
      <c r="Y9" s="908"/>
      <c r="Z9" s="908"/>
      <c r="AA9" s="908"/>
      <c r="AB9" s="908"/>
      <c r="AC9" s="908"/>
      <c r="AD9" s="908"/>
      <c r="AE9" s="908"/>
      <c r="AF9" s="100"/>
      <c r="AG9" s="100"/>
      <c r="AH9" s="100"/>
      <c r="AI9" s="100"/>
      <c r="AJ9" s="100"/>
      <c r="AK9" s="100"/>
      <c r="AL9" s="100"/>
      <c r="AM9" s="100"/>
      <c r="AN9" s="100"/>
      <c r="AO9" s="100"/>
      <c r="AP9" s="100"/>
      <c r="AQ9" s="100"/>
      <c r="AR9" s="100"/>
      <c r="AS9" s="100"/>
      <c r="AT9" s="100"/>
      <c r="AU9" s="100"/>
      <c r="AV9" s="100"/>
      <c r="AW9" s="100"/>
      <c r="AX9" s="100"/>
      <c r="AY9" s="100"/>
      <c r="AZ9" s="100"/>
    </row>
    <row r="10" spans="1:56" s="5" customFormat="1" ht="24" customHeight="1" x14ac:dyDescent="0.3">
      <c r="A10" s="580"/>
      <c r="B10" s="952" t="s">
        <v>1191</v>
      </c>
      <c r="C10" s="952"/>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100"/>
      <c r="AG10" s="100"/>
      <c r="AH10" s="100"/>
      <c r="AI10" s="100"/>
      <c r="AJ10" s="100"/>
      <c r="AK10" s="100"/>
      <c r="AL10" s="100"/>
      <c r="AM10" s="100"/>
      <c r="AN10" s="100"/>
      <c r="AO10" s="100"/>
      <c r="AP10" s="100"/>
      <c r="AQ10" s="100"/>
      <c r="AR10" s="100"/>
      <c r="AS10" s="100"/>
      <c r="AT10" s="100"/>
      <c r="AU10" s="100"/>
      <c r="AV10" s="100"/>
      <c r="AW10" s="100"/>
      <c r="AX10" s="100"/>
      <c r="AY10" s="100"/>
      <c r="AZ10" s="100"/>
    </row>
    <row r="11" spans="1:56" s="5" customFormat="1" ht="23.25" customHeight="1" x14ac:dyDescent="0.3">
      <c r="A11" s="580"/>
      <c r="B11" s="100" t="s">
        <v>1133</v>
      </c>
      <c r="C11" s="952" t="s">
        <v>108</v>
      </c>
      <c r="D11" s="952"/>
      <c r="E11" s="952"/>
      <c r="F11" s="952"/>
      <c r="G11" s="952"/>
      <c r="H11" s="952"/>
      <c r="I11" s="952"/>
      <c r="J11" s="126" t="s">
        <v>5</v>
      </c>
      <c r="K11" s="952" t="s">
        <v>1114</v>
      </c>
      <c r="L11" s="952"/>
      <c r="M11" s="952"/>
      <c r="N11" s="952"/>
      <c r="O11" s="100"/>
      <c r="P11" s="126" t="s">
        <v>5</v>
      </c>
      <c r="Q11" s="952" t="s">
        <v>1113</v>
      </c>
      <c r="R11" s="952"/>
      <c r="S11" s="952"/>
      <c r="T11" s="952"/>
      <c r="U11" s="100"/>
      <c r="V11" s="600" t="s">
        <v>130</v>
      </c>
      <c r="W11" s="952" t="s">
        <v>1279</v>
      </c>
      <c r="X11" s="952"/>
      <c r="Y11" s="952"/>
      <c r="Z11" s="952"/>
      <c r="AA11" s="952"/>
      <c r="AB11" s="952"/>
      <c r="AC11" s="952"/>
      <c r="AD11" s="952"/>
      <c r="AE11" s="952"/>
      <c r="AF11" s="100"/>
      <c r="AG11" s="100"/>
      <c r="AH11" s="100"/>
      <c r="AI11" s="100"/>
      <c r="AJ11" s="100"/>
      <c r="AK11" s="100"/>
      <c r="AL11" s="100"/>
      <c r="AM11" s="100"/>
      <c r="AN11" s="100"/>
      <c r="AO11" s="100"/>
      <c r="AP11" s="100"/>
      <c r="AQ11" s="100"/>
      <c r="AR11" s="100"/>
      <c r="AS11" s="100"/>
      <c r="AT11" s="100"/>
      <c r="AU11" s="100"/>
      <c r="AV11" s="100"/>
      <c r="AW11" s="100"/>
      <c r="AX11" s="100"/>
      <c r="AY11" s="6"/>
      <c r="AZ11" s="64"/>
    </row>
    <row r="12" spans="1:56" s="5" customFormat="1" ht="24" customHeight="1" x14ac:dyDescent="0.3">
      <c r="A12" s="580"/>
      <c r="B12" s="100" t="s">
        <v>1135</v>
      </c>
      <c r="C12" s="952" t="s">
        <v>1112</v>
      </c>
      <c r="D12" s="952"/>
      <c r="E12" s="952"/>
      <c r="F12" s="952"/>
      <c r="G12" s="952"/>
      <c r="H12" s="952"/>
      <c r="I12" s="952"/>
      <c r="J12" s="126" t="s">
        <v>5</v>
      </c>
      <c r="K12" s="952" t="s">
        <v>1114</v>
      </c>
      <c r="L12" s="952"/>
      <c r="M12" s="952"/>
      <c r="N12" s="952"/>
      <c r="O12" s="100"/>
      <c r="P12" s="126" t="s">
        <v>5</v>
      </c>
      <c r="Q12" s="952" t="s">
        <v>1113</v>
      </c>
      <c r="R12" s="952"/>
      <c r="S12" s="952"/>
      <c r="T12" s="952"/>
      <c r="U12" s="100"/>
      <c r="V12" s="600" t="s">
        <v>130</v>
      </c>
      <c r="W12" s="952" t="s">
        <v>1280</v>
      </c>
      <c r="X12" s="952"/>
      <c r="Y12" s="952"/>
      <c r="Z12" s="952"/>
      <c r="AA12" s="952"/>
      <c r="AB12" s="952"/>
      <c r="AC12" s="952"/>
      <c r="AD12" s="952"/>
      <c r="AE12" s="952"/>
      <c r="AF12" s="100"/>
      <c r="AG12" s="100"/>
      <c r="AH12" s="100"/>
      <c r="AI12" s="100"/>
      <c r="AJ12" s="100"/>
      <c r="AK12" s="100"/>
      <c r="AL12" s="100"/>
      <c r="AM12" s="100"/>
      <c r="AN12" s="100"/>
      <c r="AO12" s="100"/>
      <c r="AP12" s="100"/>
      <c r="AQ12" s="100"/>
      <c r="AR12" s="100"/>
      <c r="AS12" s="100"/>
      <c r="AT12" s="100"/>
      <c r="AU12" s="100"/>
      <c r="AV12" s="100"/>
      <c r="AW12" s="100"/>
      <c r="AX12" s="100"/>
      <c r="AY12" s="6"/>
      <c r="AZ12" s="64"/>
    </row>
    <row r="13" spans="1:56" s="5" customFormat="1" ht="24" customHeight="1" x14ac:dyDescent="0.3">
      <c r="A13" s="580" t="s">
        <v>1011</v>
      </c>
      <c r="B13" s="640" t="s">
        <v>761</v>
      </c>
      <c r="C13" s="908"/>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8"/>
      <c r="AG13" s="8"/>
      <c r="AH13" s="8"/>
      <c r="AI13" s="8"/>
      <c r="AJ13" s="8"/>
      <c r="AK13" s="8"/>
      <c r="AL13" s="8"/>
      <c r="AM13" s="8"/>
      <c r="AN13" s="8"/>
      <c r="AO13" s="8"/>
      <c r="AP13" s="8"/>
      <c r="AQ13" s="8"/>
      <c r="AR13" s="8"/>
      <c r="AS13" s="8"/>
      <c r="AT13" s="8"/>
      <c r="AU13" s="8"/>
      <c r="AV13" s="8"/>
      <c r="AW13" s="8"/>
      <c r="AX13" s="8"/>
      <c r="AY13" s="8"/>
      <c r="AZ13" s="8"/>
    </row>
    <row r="14" spans="1:56" ht="15" customHeight="1" x14ac:dyDescent="0.3">
      <c r="A14" s="1630"/>
      <c r="B14" s="637"/>
      <c r="C14" s="637"/>
      <c r="D14" s="637"/>
      <c r="E14" s="637"/>
      <c r="F14" s="637"/>
      <c r="G14" s="637"/>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65"/>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row>
    <row r="15" spans="1:56" ht="26.25" customHeight="1" x14ac:dyDescent="0.3">
      <c r="A15" s="2029" t="s">
        <v>1130</v>
      </c>
      <c r="B15" s="1112"/>
      <c r="C15" s="1112"/>
      <c r="D15" s="1112"/>
      <c r="E15" s="1112"/>
      <c r="F15" s="1112"/>
      <c r="G15" s="1112"/>
      <c r="H15" s="1112"/>
      <c r="I15" s="1112"/>
      <c r="J15" s="1112"/>
      <c r="K15" s="1112"/>
      <c r="L15" s="1112"/>
      <c r="M15" s="1112"/>
      <c r="N15" s="1112"/>
      <c r="O15" s="599"/>
      <c r="P15" s="599"/>
      <c r="Q15" s="599"/>
      <c r="R15" s="599"/>
      <c r="S15" s="599"/>
      <c r="T15" s="599"/>
      <c r="U15" s="599"/>
      <c r="V15" s="599"/>
      <c r="W15" s="599"/>
      <c r="X15" s="599"/>
      <c r="Y15" s="599"/>
      <c r="Z15" s="599"/>
      <c r="AA15" s="599"/>
      <c r="AB15" s="599"/>
      <c r="AC15" s="599"/>
      <c r="AD15" s="599"/>
      <c r="AE15" s="599"/>
      <c r="AF15" s="599"/>
      <c r="AG15" s="38" t="s">
        <v>0</v>
      </c>
      <c r="AH15" s="38"/>
      <c r="AI15" s="38"/>
      <c r="AJ15" s="38"/>
      <c r="AK15" s="38"/>
      <c r="AL15" s="38"/>
      <c r="AM15" s="38"/>
      <c r="AN15" s="38"/>
      <c r="AO15" s="38"/>
      <c r="AP15" s="38"/>
      <c r="AQ15" s="38"/>
      <c r="AR15" s="38"/>
      <c r="AS15" s="38"/>
      <c r="AT15" s="38"/>
      <c r="AU15" s="38"/>
      <c r="AV15" s="38"/>
      <c r="AW15" s="38"/>
      <c r="AX15" s="38"/>
      <c r="AY15" s="38"/>
      <c r="AZ15" s="38"/>
    </row>
    <row r="16" spans="1:56" ht="26.25" customHeight="1" x14ac:dyDescent="0.3">
      <c r="A16" s="2030" t="s">
        <v>1283</v>
      </c>
      <c r="B16" s="2031"/>
      <c r="C16" s="2031"/>
      <c r="D16" s="2031"/>
      <c r="E16" s="2031"/>
      <c r="F16" s="2031"/>
      <c r="G16" s="2031"/>
      <c r="H16" s="2031"/>
      <c r="I16" s="2032"/>
      <c r="J16" s="2033" t="s">
        <v>1040</v>
      </c>
      <c r="K16" s="2034"/>
      <c r="L16" s="2034"/>
      <c r="M16" s="2034"/>
      <c r="N16" s="2034"/>
      <c r="O16" s="2034"/>
      <c r="P16" s="2034"/>
      <c r="Q16" s="2034"/>
      <c r="R16" s="2034"/>
      <c r="S16" s="2034"/>
      <c r="T16" s="2034"/>
      <c r="U16" s="2034"/>
      <c r="V16" s="2034"/>
      <c r="W16" s="2034"/>
      <c r="X16" s="2034"/>
      <c r="Y16" s="2034"/>
      <c r="Z16" s="2034"/>
      <c r="AA16" s="2034"/>
      <c r="AB16" s="2034"/>
      <c r="AC16" s="2034"/>
      <c r="AD16" s="2034"/>
      <c r="AE16" s="2035"/>
      <c r="AG16" t="s">
        <v>5</v>
      </c>
    </row>
    <row r="17" spans="1:33" ht="18" customHeight="1" x14ac:dyDescent="0.3">
      <c r="A17" s="581" t="s">
        <v>5</v>
      </c>
      <c r="B17" s="2036" t="s">
        <v>938</v>
      </c>
      <c r="C17" s="2036"/>
      <c r="D17" s="2037" t="s">
        <v>1211</v>
      </c>
      <c r="E17" s="2037"/>
      <c r="F17" s="2037"/>
      <c r="G17" s="2037"/>
      <c r="H17" s="2037"/>
      <c r="I17" s="2038"/>
      <c r="J17" s="593" t="s">
        <v>5</v>
      </c>
      <c r="K17" s="2039" t="s">
        <v>1213</v>
      </c>
      <c r="L17" s="2039"/>
      <c r="M17" s="2039"/>
      <c r="N17" s="2040" t="s">
        <v>1248</v>
      </c>
      <c r="O17" s="2041"/>
      <c r="P17" s="2041"/>
      <c r="Q17" s="2041"/>
      <c r="R17" s="2041"/>
      <c r="S17" s="2041"/>
      <c r="T17" s="2041"/>
      <c r="U17" s="2041"/>
      <c r="V17" s="2041"/>
      <c r="W17" s="2041"/>
      <c r="X17" s="2041"/>
      <c r="Y17" s="2041"/>
      <c r="Z17" s="2041"/>
      <c r="AA17" s="2041"/>
      <c r="AB17" s="2041"/>
      <c r="AC17" s="2041"/>
      <c r="AD17" s="2041"/>
      <c r="AE17" s="2042"/>
    </row>
    <row r="18" spans="1:33" ht="18" customHeight="1" x14ac:dyDescent="0.3">
      <c r="A18" s="581"/>
      <c r="B18" s="2043"/>
      <c r="C18" s="2043"/>
      <c r="D18" s="2037"/>
      <c r="E18" s="2037"/>
      <c r="F18" s="2037"/>
      <c r="G18" s="2037"/>
      <c r="H18" s="2037"/>
      <c r="I18" s="2038"/>
      <c r="J18" s="594" t="s">
        <v>5</v>
      </c>
      <c r="K18" s="1098" t="s">
        <v>1214</v>
      </c>
      <c r="L18" s="1098"/>
      <c r="M18" s="1098"/>
      <c r="N18" s="2040" t="s">
        <v>1250</v>
      </c>
      <c r="O18" s="2041"/>
      <c r="P18" s="2041"/>
      <c r="Q18" s="2041"/>
      <c r="R18" s="2041"/>
      <c r="S18" s="2041"/>
      <c r="T18" s="2041"/>
      <c r="U18" s="2041"/>
      <c r="V18" s="2041"/>
      <c r="W18" s="2041"/>
      <c r="X18" s="2041"/>
      <c r="Y18" s="2041"/>
      <c r="Z18" s="2041"/>
      <c r="AA18" s="2041"/>
      <c r="AB18" s="2041"/>
      <c r="AC18" s="2041"/>
      <c r="AD18" s="2041"/>
      <c r="AE18" s="2042"/>
    </row>
    <row r="19" spans="1:33" ht="18" customHeight="1" x14ac:dyDescent="0.3">
      <c r="A19" s="582"/>
      <c r="B19" s="2044"/>
      <c r="C19" s="2044"/>
      <c r="D19" s="2045"/>
      <c r="E19" s="2045"/>
      <c r="F19" s="2045"/>
      <c r="G19" s="2045"/>
      <c r="H19" s="2045"/>
      <c r="I19" s="2046"/>
      <c r="J19" s="594" t="s">
        <v>5</v>
      </c>
      <c r="K19" s="1098" t="s">
        <v>858</v>
      </c>
      <c r="L19" s="1098"/>
      <c r="M19" s="1098"/>
      <c r="N19" s="2040" t="s">
        <v>1251</v>
      </c>
      <c r="O19" s="2041"/>
      <c r="P19" s="2041"/>
      <c r="Q19" s="2041"/>
      <c r="R19" s="2041"/>
      <c r="S19" s="2041"/>
      <c r="T19" s="2041"/>
      <c r="U19" s="2041"/>
      <c r="V19" s="2041"/>
      <c r="W19" s="2041"/>
      <c r="X19" s="2041"/>
      <c r="Y19" s="2041"/>
      <c r="Z19" s="2041"/>
      <c r="AA19" s="2041"/>
      <c r="AB19" s="2041"/>
      <c r="AC19" s="2041"/>
      <c r="AD19" s="2041"/>
      <c r="AE19" s="2042"/>
    </row>
    <row r="20" spans="1:33" ht="33" customHeight="1" x14ac:dyDescent="0.3">
      <c r="A20" s="583" t="s">
        <v>5</v>
      </c>
      <c r="B20" s="2047" t="s">
        <v>799</v>
      </c>
      <c r="C20" s="2047"/>
      <c r="D20" s="2048" t="s">
        <v>1033</v>
      </c>
      <c r="E20" s="1151"/>
      <c r="F20" s="1151"/>
      <c r="G20" s="1151"/>
      <c r="H20" s="1151"/>
      <c r="I20" s="2049"/>
      <c r="J20" s="594" t="s">
        <v>5</v>
      </c>
      <c r="K20" s="1098" t="s">
        <v>1215</v>
      </c>
      <c r="L20" s="1098"/>
      <c r="M20" s="1098"/>
      <c r="N20" s="2040" t="s">
        <v>1252</v>
      </c>
      <c r="O20" s="2041"/>
      <c r="P20" s="2041"/>
      <c r="Q20" s="2041"/>
      <c r="R20" s="2041"/>
      <c r="S20" s="2041"/>
      <c r="T20" s="2041"/>
      <c r="U20" s="2041"/>
      <c r="V20" s="2041"/>
      <c r="W20" s="2041"/>
      <c r="X20" s="2041"/>
      <c r="Y20" s="2041"/>
      <c r="Z20" s="2041"/>
      <c r="AA20" s="2041"/>
      <c r="AB20" s="2041"/>
      <c r="AC20" s="2041"/>
      <c r="AD20" s="2041"/>
      <c r="AE20" s="2042"/>
      <c r="AG20" s="360"/>
    </row>
    <row r="21" spans="1:33" ht="18" customHeight="1" x14ac:dyDescent="0.3">
      <c r="A21" s="584"/>
      <c r="B21" s="2043"/>
      <c r="C21" s="2043"/>
      <c r="D21" s="2050"/>
      <c r="E21" s="731"/>
      <c r="F21" s="731"/>
      <c r="G21" s="731"/>
      <c r="H21" s="731"/>
      <c r="I21" s="953"/>
      <c r="J21" s="594" t="s">
        <v>5</v>
      </c>
      <c r="K21" s="1098" t="s">
        <v>1217</v>
      </c>
      <c r="L21" s="1098"/>
      <c r="M21" s="1098"/>
      <c r="N21" s="2040" t="s">
        <v>39</v>
      </c>
      <c r="O21" s="2041"/>
      <c r="P21" s="2041"/>
      <c r="Q21" s="2041"/>
      <c r="R21" s="2041"/>
      <c r="S21" s="2041"/>
      <c r="T21" s="2041"/>
      <c r="U21" s="2041"/>
      <c r="V21" s="2041"/>
      <c r="W21" s="2041"/>
      <c r="X21" s="2041"/>
      <c r="Y21" s="2041"/>
      <c r="Z21" s="2041"/>
      <c r="AA21" s="2041"/>
      <c r="AB21" s="2041"/>
      <c r="AC21" s="2041"/>
      <c r="AD21" s="2041"/>
      <c r="AE21" s="2042"/>
    </row>
    <row r="22" spans="1:33" ht="18" customHeight="1" x14ac:dyDescent="0.3">
      <c r="A22" s="584"/>
      <c r="B22" s="2043"/>
      <c r="C22" s="2043"/>
      <c r="D22" s="2037"/>
      <c r="E22" s="2037"/>
      <c r="F22" s="2037"/>
      <c r="G22" s="2037"/>
      <c r="H22" s="2037"/>
      <c r="I22" s="2038"/>
      <c r="J22" s="594" t="s">
        <v>5</v>
      </c>
      <c r="K22" s="1098" t="s">
        <v>1218</v>
      </c>
      <c r="L22" s="1098"/>
      <c r="M22" s="1098"/>
      <c r="N22" s="2040" t="s">
        <v>1253</v>
      </c>
      <c r="O22" s="2041"/>
      <c r="P22" s="2041"/>
      <c r="Q22" s="2041"/>
      <c r="R22" s="2041"/>
      <c r="S22" s="2041"/>
      <c r="T22" s="2041"/>
      <c r="U22" s="2041"/>
      <c r="V22" s="2041"/>
      <c r="W22" s="2041"/>
      <c r="X22" s="2041"/>
      <c r="Y22" s="2041"/>
      <c r="Z22" s="2041"/>
      <c r="AA22" s="2041"/>
      <c r="AB22" s="2041"/>
      <c r="AC22" s="2041"/>
      <c r="AD22" s="2041"/>
      <c r="AE22" s="2042"/>
    </row>
    <row r="23" spans="1:33" ht="18" customHeight="1" x14ac:dyDescent="0.3">
      <c r="A23" s="584"/>
      <c r="B23" s="2043"/>
      <c r="C23" s="2043"/>
      <c r="D23" s="2037"/>
      <c r="E23" s="2037"/>
      <c r="F23" s="2037"/>
      <c r="G23" s="2037"/>
      <c r="H23" s="2037"/>
      <c r="I23" s="2038"/>
      <c r="J23" s="594" t="s">
        <v>5</v>
      </c>
      <c r="K23" s="1098" t="s">
        <v>1219</v>
      </c>
      <c r="L23" s="1098"/>
      <c r="M23" s="1098"/>
      <c r="N23" s="2040" t="s">
        <v>1254</v>
      </c>
      <c r="O23" s="2041"/>
      <c r="P23" s="2041"/>
      <c r="Q23" s="2041"/>
      <c r="R23" s="2041"/>
      <c r="S23" s="2041"/>
      <c r="T23" s="2041"/>
      <c r="U23" s="2041"/>
      <c r="V23" s="2041"/>
      <c r="W23" s="2041"/>
      <c r="X23" s="2041"/>
      <c r="Y23" s="2041"/>
      <c r="Z23" s="2041"/>
      <c r="AA23" s="2041"/>
      <c r="AB23" s="2041"/>
      <c r="AC23" s="2041"/>
      <c r="AD23" s="2041"/>
      <c r="AE23" s="2042"/>
    </row>
    <row r="24" spans="1:33" ht="33" customHeight="1" x14ac:dyDescent="0.3">
      <c r="A24" s="584"/>
      <c r="B24" s="2043"/>
      <c r="C24" s="2043"/>
      <c r="D24" s="2037"/>
      <c r="E24" s="2037"/>
      <c r="F24" s="2037"/>
      <c r="G24" s="2037"/>
      <c r="H24" s="2037"/>
      <c r="I24" s="2038"/>
      <c r="J24" s="594" t="s">
        <v>5</v>
      </c>
      <c r="K24" s="1098" t="s">
        <v>1220</v>
      </c>
      <c r="L24" s="1098"/>
      <c r="M24" s="1098"/>
      <c r="N24" s="2040" t="s">
        <v>1255</v>
      </c>
      <c r="O24" s="2041"/>
      <c r="P24" s="2041"/>
      <c r="Q24" s="2041"/>
      <c r="R24" s="2041"/>
      <c r="S24" s="2041"/>
      <c r="T24" s="2041"/>
      <c r="U24" s="2041"/>
      <c r="V24" s="2041"/>
      <c r="W24" s="2041"/>
      <c r="X24" s="2041"/>
      <c r="Y24" s="2041"/>
      <c r="Z24" s="2041"/>
      <c r="AA24" s="2041"/>
      <c r="AB24" s="2041"/>
      <c r="AC24" s="2041"/>
      <c r="AD24" s="2041"/>
      <c r="AE24" s="2042"/>
    </row>
    <row r="25" spans="1:33" ht="18" customHeight="1" x14ac:dyDescent="0.3">
      <c r="A25" s="584"/>
      <c r="B25" s="2043"/>
      <c r="C25" s="2043"/>
      <c r="D25" s="2037"/>
      <c r="E25" s="2037"/>
      <c r="F25" s="2037"/>
      <c r="G25" s="2037"/>
      <c r="H25" s="2037"/>
      <c r="I25" s="2038"/>
      <c r="J25" s="594" t="s">
        <v>5</v>
      </c>
      <c r="K25" s="1098" t="s">
        <v>1221</v>
      </c>
      <c r="L25" s="1098"/>
      <c r="M25" s="1098"/>
      <c r="N25" s="2040" t="s">
        <v>1256</v>
      </c>
      <c r="O25" s="2041"/>
      <c r="P25" s="2041"/>
      <c r="Q25" s="2041"/>
      <c r="R25" s="2041"/>
      <c r="S25" s="2041"/>
      <c r="T25" s="2041"/>
      <c r="U25" s="2041"/>
      <c r="V25" s="2041"/>
      <c r="W25" s="2041"/>
      <c r="X25" s="2041"/>
      <c r="Y25" s="2041"/>
      <c r="Z25" s="2041"/>
      <c r="AA25" s="2041"/>
      <c r="AB25" s="2041"/>
      <c r="AC25" s="2041"/>
      <c r="AD25" s="2041"/>
      <c r="AE25" s="2042"/>
    </row>
    <row r="26" spans="1:33" ht="42" customHeight="1" x14ac:dyDescent="0.3">
      <c r="A26" s="584"/>
      <c r="B26" s="2043"/>
      <c r="C26" s="2043"/>
      <c r="D26" s="2037"/>
      <c r="E26" s="2037"/>
      <c r="F26" s="2037"/>
      <c r="G26" s="2037"/>
      <c r="H26" s="2037"/>
      <c r="I26" s="2038"/>
      <c r="J26" s="594" t="s">
        <v>5</v>
      </c>
      <c r="K26" s="1098" t="s">
        <v>1222</v>
      </c>
      <c r="L26" s="1098"/>
      <c r="M26" s="1098"/>
      <c r="N26" s="2040" t="s">
        <v>1177</v>
      </c>
      <c r="O26" s="2041"/>
      <c r="P26" s="2041"/>
      <c r="Q26" s="2041"/>
      <c r="R26" s="2041"/>
      <c r="S26" s="2041"/>
      <c r="T26" s="2041"/>
      <c r="U26" s="2041"/>
      <c r="V26" s="2041"/>
      <c r="W26" s="2041"/>
      <c r="X26" s="2041"/>
      <c r="Y26" s="2041"/>
      <c r="Z26" s="2041"/>
      <c r="AA26" s="2041"/>
      <c r="AB26" s="2041"/>
      <c r="AC26" s="2041"/>
      <c r="AD26" s="2041"/>
      <c r="AE26" s="2042"/>
    </row>
    <row r="27" spans="1:33" ht="18" customHeight="1" x14ac:dyDescent="0.3">
      <c r="A27" s="584"/>
      <c r="B27" s="2043"/>
      <c r="C27" s="2043"/>
      <c r="D27" s="2037"/>
      <c r="E27" s="2037"/>
      <c r="F27" s="2037"/>
      <c r="G27" s="2037"/>
      <c r="H27" s="2037"/>
      <c r="I27" s="2038"/>
      <c r="J27" s="594" t="s">
        <v>5</v>
      </c>
      <c r="K27" s="1098" t="s">
        <v>998</v>
      </c>
      <c r="L27" s="1098"/>
      <c r="M27" s="1098"/>
      <c r="N27" s="2040" t="s">
        <v>315</v>
      </c>
      <c r="O27" s="2041"/>
      <c r="P27" s="2041"/>
      <c r="Q27" s="2041"/>
      <c r="R27" s="2041"/>
      <c r="S27" s="2041"/>
      <c r="T27" s="2041"/>
      <c r="U27" s="2041"/>
      <c r="V27" s="2041"/>
      <c r="W27" s="2041"/>
      <c r="X27" s="2041"/>
      <c r="Y27" s="2041"/>
      <c r="Z27" s="2041"/>
      <c r="AA27" s="2041"/>
      <c r="AB27" s="2041"/>
      <c r="AC27" s="2041"/>
      <c r="AD27" s="2041"/>
      <c r="AE27" s="2042"/>
    </row>
    <row r="28" spans="1:33" ht="18" customHeight="1" x14ac:dyDescent="0.3">
      <c r="A28" s="584"/>
      <c r="B28" s="2043"/>
      <c r="C28" s="2043"/>
      <c r="D28" s="2037"/>
      <c r="E28" s="2037"/>
      <c r="F28" s="2037"/>
      <c r="G28" s="2037"/>
      <c r="H28" s="2037"/>
      <c r="I28" s="2038"/>
      <c r="J28" s="594" t="s">
        <v>5</v>
      </c>
      <c r="K28" s="1098" t="s">
        <v>225</v>
      </c>
      <c r="L28" s="1098"/>
      <c r="M28" s="1098"/>
      <c r="N28" s="2040" t="s">
        <v>1257</v>
      </c>
      <c r="O28" s="2041"/>
      <c r="P28" s="2041"/>
      <c r="Q28" s="2041"/>
      <c r="R28" s="2041"/>
      <c r="S28" s="2041"/>
      <c r="T28" s="2041"/>
      <c r="U28" s="2041"/>
      <c r="V28" s="2041"/>
      <c r="W28" s="2041"/>
      <c r="X28" s="2041"/>
      <c r="Y28" s="2041"/>
      <c r="Z28" s="2041"/>
      <c r="AA28" s="2041"/>
      <c r="AB28" s="2041"/>
      <c r="AC28" s="2041"/>
      <c r="AD28" s="2041"/>
      <c r="AE28" s="2042"/>
    </row>
    <row r="29" spans="1:33" ht="18" customHeight="1" x14ac:dyDescent="0.3">
      <c r="A29" s="584"/>
      <c r="B29" s="2043"/>
      <c r="C29" s="2043"/>
      <c r="D29" s="2037"/>
      <c r="E29" s="2037"/>
      <c r="F29" s="2037"/>
      <c r="G29" s="2037"/>
      <c r="H29" s="2037"/>
      <c r="I29" s="2038"/>
      <c r="J29" s="594" t="s">
        <v>5</v>
      </c>
      <c r="K29" s="1098" t="s">
        <v>1224</v>
      </c>
      <c r="L29" s="1098"/>
      <c r="M29" s="1098"/>
      <c r="N29" s="2040" t="s">
        <v>1259</v>
      </c>
      <c r="O29" s="2041"/>
      <c r="P29" s="2041"/>
      <c r="Q29" s="2041"/>
      <c r="R29" s="2041"/>
      <c r="S29" s="2041"/>
      <c r="T29" s="2041"/>
      <c r="U29" s="2041"/>
      <c r="V29" s="2041"/>
      <c r="W29" s="2041"/>
      <c r="X29" s="2041"/>
      <c r="Y29" s="2041"/>
      <c r="Z29" s="2041"/>
      <c r="AA29" s="2041"/>
      <c r="AB29" s="2041"/>
      <c r="AC29" s="2041"/>
      <c r="AD29" s="2041"/>
      <c r="AE29" s="2042"/>
    </row>
    <row r="30" spans="1:33" ht="18" customHeight="1" x14ac:dyDescent="0.3">
      <c r="A30" s="584"/>
      <c r="B30" s="2051"/>
      <c r="C30" s="2051"/>
      <c r="D30" s="2052"/>
      <c r="E30" s="2052"/>
      <c r="F30" s="2052"/>
      <c r="G30" s="2052"/>
      <c r="H30" s="2052"/>
      <c r="I30" s="2053"/>
      <c r="J30" s="594" t="s">
        <v>5</v>
      </c>
      <c r="K30" s="1098" t="s">
        <v>1225</v>
      </c>
      <c r="L30" s="1098"/>
      <c r="M30" s="1098"/>
      <c r="N30" s="2040" t="s">
        <v>1019</v>
      </c>
      <c r="O30" s="2041"/>
      <c r="P30" s="2041"/>
      <c r="Q30" s="2041"/>
      <c r="R30" s="2041"/>
      <c r="S30" s="2041"/>
      <c r="T30" s="2041"/>
      <c r="U30" s="2041"/>
      <c r="V30" s="2041"/>
      <c r="W30" s="2041"/>
      <c r="X30" s="2041"/>
      <c r="Y30" s="2041"/>
      <c r="Z30" s="2041"/>
      <c r="AA30" s="2041"/>
      <c r="AB30" s="2041"/>
      <c r="AC30" s="2041"/>
      <c r="AD30" s="2041"/>
      <c r="AE30" s="2042"/>
    </row>
    <row r="31" spans="1:33" ht="18" customHeight="1" x14ac:dyDescent="0.3">
      <c r="A31" s="583" t="s">
        <v>5</v>
      </c>
      <c r="B31" s="2054" t="s">
        <v>685</v>
      </c>
      <c r="C31" s="2054" t="s">
        <v>1147</v>
      </c>
      <c r="D31" s="2055" t="s">
        <v>1147</v>
      </c>
      <c r="E31" s="2055"/>
      <c r="F31" s="2055"/>
      <c r="G31" s="2055"/>
      <c r="H31" s="2055"/>
      <c r="I31" s="2056"/>
      <c r="J31" s="594" t="s">
        <v>5</v>
      </c>
      <c r="K31" s="1098" t="s">
        <v>1226</v>
      </c>
      <c r="L31" s="1098"/>
      <c r="M31" s="1098"/>
      <c r="N31" s="2040" t="s">
        <v>752</v>
      </c>
      <c r="O31" s="2041"/>
      <c r="P31" s="2041"/>
      <c r="Q31" s="2041"/>
      <c r="R31" s="2041"/>
      <c r="S31" s="2041"/>
      <c r="T31" s="2041"/>
      <c r="U31" s="2041"/>
      <c r="V31" s="2041"/>
      <c r="W31" s="2041"/>
      <c r="X31" s="2041"/>
      <c r="Y31" s="2041"/>
      <c r="Z31" s="2041"/>
      <c r="AA31" s="2041"/>
      <c r="AB31" s="2041"/>
      <c r="AC31" s="2041"/>
      <c r="AD31" s="2041"/>
      <c r="AE31" s="2042"/>
    </row>
    <row r="32" spans="1:33" ht="18" customHeight="1" x14ac:dyDescent="0.3">
      <c r="A32" s="585"/>
      <c r="B32" s="2043"/>
      <c r="C32" s="2043"/>
      <c r="D32" s="2037"/>
      <c r="E32" s="2037"/>
      <c r="F32" s="2037"/>
      <c r="G32" s="2037"/>
      <c r="H32" s="2037"/>
      <c r="I32" s="2038"/>
      <c r="J32" s="594" t="s">
        <v>5</v>
      </c>
      <c r="K32" s="1098" t="s">
        <v>524</v>
      </c>
      <c r="L32" s="1098"/>
      <c r="M32" s="1098"/>
      <c r="N32" s="2040" t="s">
        <v>947</v>
      </c>
      <c r="O32" s="2041"/>
      <c r="P32" s="2041"/>
      <c r="Q32" s="2041"/>
      <c r="R32" s="2041"/>
      <c r="S32" s="2041"/>
      <c r="T32" s="2041"/>
      <c r="U32" s="2041"/>
      <c r="V32" s="2041"/>
      <c r="W32" s="2041"/>
      <c r="X32" s="2041"/>
      <c r="Y32" s="2041"/>
      <c r="Z32" s="2041"/>
      <c r="AA32" s="2041"/>
      <c r="AB32" s="2041"/>
      <c r="AC32" s="2041"/>
      <c r="AD32" s="2041"/>
      <c r="AE32" s="2042"/>
    </row>
    <row r="33" spans="1:33" ht="33" customHeight="1" x14ac:dyDescent="0.3">
      <c r="A33" s="583" t="s">
        <v>5</v>
      </c>
      <c r="B33" s="2047" t="s">
        <v>1192</v>
      </c>
      <c r="C33" s="2047" t="s">
        <v>1204</v>
      </c>
      <c r="D33" s="2057" t="s">
        <v>1204</v>
      </c>
      <c r="E33" s="2057"/>
      <c r="F33" s="2057"/>
      <c r="G33" s="2057"/>
      <c r="H33" s="2057"/>
      <c r="I33" s="2058"/>
      <c r="J33" s="594" t="s">
        <v>5</v>
      </c>
      <c r="K33" s="1098" t="s">
        <v>1227</v>
      </c>
      <c r="L33" s="1098"/>
      <c r="M33" s="1098"/>
      <c r="N33" s="2040" t="s">
        <v>675</v>
      </c>
      <c r="O33" s="2041"/>
      <c r="P33" s="2041"/>
      <c r="Q33" s="2041"/>
      <c r="R33" s="2041"/>
      <c r="S33" s="2041"/>
      <c r="T33" s="2041"/>
      <c r="U33" s="2041"/>
      <c r="V33" s="2041"/>
      <c r="W33" s="2041"/>
      <c r="X33" s="2041"/>
      <c r="Y33" s="2041"/>
      <c r="Z33" s="2041"/>
      <c r="AA33" s="2041"/>
      <c r="AB33" s="2041"/>
      <c r="AC33" s="2041"/>
      <c r="AD33" s="2041"/>
      <c r="AE33" s="2042"/>
    </row>
    <row r="34" spans="1:33" ht="18" customHeight="1" x14ac:dyDescent="0.3">
      <c r="A34" s="585"/>
      <c r="B34" s="2043"/>
      <c r="C34" s="2043"/>
      <c r="D34" s="2037"/>
      <c r="E34" s="2037"/>
      <c r="F34" s="2037"/>
      <c r="G34" s="2037"/>
      <c r="H34" s="2037"/>
      <c r="I34" s="2038"/>
      <c r="J34" s="594" t="s">
        <v>5</v>
      </c>
      <c r="K34" s="1098" t="s">
        <v>189</v>
      </c>
      <c r="L34" s="1098"/>
      <c r="M34" s="1098"/>
      <c r="N34" s="2040" t="s">
        <v>224</v>
      </c>
      <c r="O34" s="2041"/>
      <c r="P34" s="2041"/>
      <c r="Q34" s="2041"/>
      <c r="R34" s="2041"/>
      <c r="S34" s="2041"/>
      <c r="T34" s="2041"/>
      <c r="U34" s="2041"/>
      <c r="V34" s="2041"/>
      <c r="W34" s="2041"/>
      <c r="X34" s="2041"/>
      <c r="Y34" s="2041"/>
      <c r="Z34" s="2041"/>
      <c r="AA34" s="2041"/>
      <c r="AB34" s="2041"/>
      <c r="AC34" s="2041"/>
      <c r="AD34" s="2041"/>
      <c r="AE34" s="2042"/>
    </row>
    <row r="35" spans="1:33" ht="30" customHeight="1" x14ac:dyDescent="0.3">
      <c r="A35" s="585"/>
      <c r="B35" s="2043"/>
      <c r="C35" s="2043"/>
      <c r="D35" s="2037"/>
      <c r="E35" s="2037"/>
      <c r="F35" s="2037"/>
      <c r="G35" s="2037"/>
      <c r="H35" s="2037"/>
      <c r="I35" s="2038"/>
      <c r="J35" s="594" t="s">
        <v>5</v>
      </c>
      <c r="K35" s="1098" t="s">
        <v>857</v>
      </c>
      <c r="L35" s="1098"/>
      <c r="M35" s="1098"/>
      <c r="N35" s="2040" t="s">
        <v>62</v>
      </c>
      <c r="O35" s="2041"/>
      <c r="P35" s="2041"/>
      <c r="Q35" s="2041"/>
      <c r="R35" s="2041"/>
      <c r="S35" s="2041"/>
      <c r="T35" s="2041"/>
      <c r="U35" s="2041"/>
      <c r="V35" s="2041"/>
      <c r="W35" s="2041"/>
      <c r="X35" s="2041"/>
      <c r="Y35" s="2041"/>
      <c r="Z35" s="2041"/>
      <c r="AA35" s="2041"/>
      <c r="AB35" s="2041"/>
      <c r="AC35" s="2041"/>
      <c r="AD35" s="2041"/>
      <c r="AE35" s="2042"/>
    </row>
    <row r="36" spans="1:33" ht="18" customHeight="1" x14ac:dyDescent="0.3">
      <c r="A36" s="585"/>
      <c r="B36" s="2043"/>
      <c r="C36" s="2043"/>
      <c r="D36" s="2037"/>
      <c r="E36" s="2037"/>
      <c r="F36" s="2037"/>
      <c r="G36" s="2037"/>
      <c r="H36" s="2037"/>
      <c r="I36" s="2038"/>
      <c r="J36" s="594" t="s">
        <v>5</v>
      </c>
      <c r="K36" s="1098" t="s">
        <v>283</v>
      </c>
      <c r="L36" s="1098"/>
      <c r="M36" s="1098"/>
      <c r="N36" s="2040" t="s">
        <v>1260</v>
      </c>
      <c r="O36" s="2041"/>
      <c r="P36" s="2041"/>
      <c r="Q36" s="2041"/>
      <c r="R36" s="2041"/>
      <c r="S36" s="2041"/>
      <c r="T36" s="2041"/>
      <c r="U36" s="2041"/>
      <c r="V36" s="2041"/>
      <c r="W36" s="2041"/>
      <c r="X36" s="2041"/>
      <c r="Y36" s="2041"/>
      <c r="Z36" s="2041"/>
      <c r="AA36" s="2041"/>
      <c r="AB36" s="2041"/>
      <c r="AC36" s="2041"/>
      <c r="AD36" s="2041"/>
      <c r="AE36" s="2042"/>
    </row>
    <row r="37" spans="1:33" ht="18" customHeight="1" x14ac:dyDescent="0.3">
      <c r="A37" s="585"/>
      <c r="B37" s="2043"/>
      <c r="C37" s="2043"/>
      <c r="D37" s="2037"/>
      <c r="E37" s="2037"/>
      <c r="F37" s="2037"/>
      <c r="G37" s="2037"/>
      <c r="H37" s="2037"/>
      <c r="I37" s="2038"/>
      <c r="J37" s="594" t="s">
        <v>5</v>
      </c>
      <c r="K37" s="1098" t="s">
        <v>1228</v>
      </c>
      <c r="L37" s="1098"/>
      <c r="M37" s="1098"/>
      <c r="N37" s="2040" t="s">
        <v>1261</v>
      </c>
      <c r="O37" s="2041"/>
      <c r="P37" s="2041"/>
      <c r="Q37" s="2041"/>
      <c r="R37" s="2041"/>
      <c r="S37" s="2041"/>
      <c r="T37" s="2041"/>
      <c r="U37" s="2041"/>
      <c r="V37" s="2041"/>
      <c r="W37" s="2041"/>
      <c r="X37" s="2041"/>
      <c r="Y37" s="2041"/>
      <c r="Z37" s="2041"/>
      <c r="AA37" s="2041"/>
      <c r="AB37" s="2041"/>
      <c r="AC37" s="2041"/>
      <c r="AD37" s="2041"/>
      <c r="AE37" s="2042"/>
    </row>
    <row r="38" spans="1:33" ht="33" customHeight="1" x14ac:dyDescent="0.3">
      <c r="A38" s="585"/>
      <c r="B38" s="2043"/>
      <c r="C38" s="2043"/>
      <c r="D38" s="2037"/>
      <c r="E38" s="2037"/>
      <c r="F38" s="2037"/>
      <c r="G38" s="2037"/>
      <c r="H38" s="2037"/>
      <c r="I38" s="2038"/>
      <c r="J38" s="594" t="s">
        <v>5</v>
      </c>
      <c r="K38" s="1098" t="s">
        <v>564</v>
      </c>
      <c r="L38" s="1098"/>
      <c r="M38" s="1098"/>
      <c r="N38" s="2040" t="s">
        <v>567</v>
      </c>
      <c r="O38" s="2041"/>
      <c r="P38" s="2041"/>
      <c r="Q38" s="2041"/>
      <c r="R38" s="2041"/>
      <c r="S38" s="2041"/>
      <c r="T38" s="2041"/>
      <c r="U38" s="2041"/>
      <c r="V38" s="2041"/>
      <c r="W38" s="2041"/>
      <c r="X38" s="2041"/>
      <c r="Y38" s="2041"/>
      <c r="Z38" s="2041"/>
      <c r="AA38" s="2041"/>
      <c r="AB38" s="2041"/>
      <c r="AC38" s="2041"/>
      <c r="AD38" s="2041"/>
      <c r="AE38" s="2042"/>
    </row>
    <row r="39" spans="1:33" ht="33" customHeight="1" x14ac:dyDescent="0.3">
      <c r="A39" s="585"/>
      <c r="B39" s="2051"/>
      <c r="C39" s="2051"/>
      <c r="D39" s="2052"/>
      <c r="E39" s="2052"/>
      <c r="F39" s="2052"/>
      <c r="G39" s="2052"/>
      <c r="H39" s="2052"/>
      <c r="I39" s="2053"/>
      <c r="J39" s="594" t="s">
        <v>5</v>
      </c>
      <c r="K39" s="1098" t="s">
        <v>1229</v>
      </c>
      <c r="L39" s="1098"/>
      <c r="M39" s="1098"/>
      <c r="N39" s="2040" t="s">
        <v>815</v>
      </c>
      <c r="O39" s="2041"/>
      <c r="P39" s="2041"/>
      <c r="Q39" s="2041"/>
      <c r="R39" s="2041"/>
      <c r="S39" s="2041"/>
      <c r="T39" s="2041"/>
      <c r="U39" s="2041"/>
      <c r="V39" s="2041"/>
      <c r="W39" s="2041"/>
      <c r="X39" s="2041"/>
      <c r="Y39" s="2041"/>
      <c r="Z39" s="2041"/>
      <c r="AA39" s="2041"/>
      <c r="AB39" s="2041"/>
      <c r="AC39" s="2041"/>
      <c r="AD39" s="2041"/>
      <c r="AE39" s="2042"/>
    </row>
    <row r="40" spans="1:33" ht="18" customHeight="1" x14ac:dyDescent="0.3">
      <c r="A40" s="583" t="s">
        <v>5</v>
      </c>
      <c r="B40" s="2054" t="s">
        <v>1194</v>
      </c>
      <c r="C40" s="2054" t="s">
        <v>275</v>
      </c>
      <c r="D40" s="2067" t="s">
        <v>275</v>
      </c>
      <c r="E40" s="2068"/>
      <c r="F40" s="2068"/>
      <c r="G40" s="2068"/>
      <c r="H40" s="2068"/>
      <c r="I40" s="2069"/>
      <c r="J40" s="594" t="s">
        <v>5</v>
      </c>
      <c r="K40" s="1098" t="s">
        <v>1230</v>
      </c>
      <c r="L40" s="1098"/>
      <c r="M40" s="1098"/>
      <c r="N40" s="2040" t="s">
        <v>1262</v>
      </c>
      <c r="O40" s="2041"/>
      <c r="P40" s="2041"/>
      <c r="Q40" s="2041"/>
      <c r="R40" s="2041"/>
      <c r="S40" s="2041"/>
      <c r="T40" s="2041"/>
      <c r="U40" s="2041"/>
      <c r="V40" s="2041"/>
      <c r="W40" s="2041"/>
      <c r="X40" s="2041"/>
      <c r="Y40" s="2041"/>
      <c r="Z40" s="2041"/>
      <c r="AA40" s="2041"/>
      <c r="AB40" s="2041"/>
      <c r="AC40" s="2041"/>
      <c r="AD40" s="2041"/>
      <c r="AE40" s="2042"/>
    </row>
    <row r="41" spans="1:33" ht="18" customHeight="1" x14ac:dyDescent="0.3">
      <c r="A41" s="585"/>
      <c r="B41" s="2043"/>
      <c r="C41" s="2043"/>
      <c r="D41" s="2071"/>
      <c r="E41" s="2071"/>
      <c r="F41" s="2071"/>
      <c r="G41" s="2071"/>
      <c r="H41" s="2071"/>
      <c r="I41" s="2072"/>
      <c r="J41" s="594" t="s">
        <v>5</v>
      </c>
      <c r="K41" s="1098" t="s">
        <v>1231</v>
      </c>
      <c r="L41" s="1098"/>
      <c r="M41" s="1098"/>
      <c r="N41" s="2040" t="s">
        <v>1116</v>
      </c>
      <c r="O41" s="2041"/>
      <c r="P41" s="2041"/>
      <c r="Q41" s="2041"/>
      <c r="R41" s="2041"/>
      <c r="S41" s="2041"/>
      <c r="T41" s="2041"/>
      <c r="U41" s="2041"/>
      <c r="V41" s="2041"/>
      <c r="W41" s="2041"/>
      <c r="X41" s="2041"/>
      <c r="Y41" s="2041"/>
      <c r="Z41" s="2041"/>
      <c r="AA41" s="2041"/>
      <c r="AB41" s="2041"/>
      <c r="AC41" s="2041"/>
      <c r="AD41" s="2041"/>
      <c r="AE41" s="2042"/>
    </row>
    <row r="42" spans="1:33" ht="25.15" customHeight="1" x14ac:dyDescent="0.3">
      <c r="A42" s="586"/>
      <c r="B42" s="2044"/>
      <c r="C42" s="2044"/>
      <c r="D42" s="2073"/>
      <c r="E42" s="2073"/>
      <c r="F42" s="2073"/>
      <c r="G42" s="2073"/>
      <c r="H42" s="2073"/>
      <c r="I42" s="2074"/>
      <c r="J42" s="594" t="s">
        <v>5</v>
      </c>
      <c r="K42" s="1098" t="s">
        <v>203</v>
      </c>
      <c r="L42" s="1098"/>
      <c r="M42" s="1098"/>
      <c r="N42" s="2040" t="s">
        <v>1103</v>
      </c>
      <c r="O42" s="2041"/>
      <c r="P42" s="2041"/>
      <c r="Q42" s="2041"/>
      <c r="R42" s="2041"/>
      <c r="S42" s="2041"/>
      <c r="T42" s="2041"/>
      <c r="U42" s="2041"/>
      <c r="V42" s="2041"/>
      <c r="W42" s="2041"/>
      <c r="X42" s="2041"/>
      <c r="Y42" s="2041"/>
      <c r="Z42" s="2041"/>
      <c r="AA42" s="2041"/>
      <c r="AB42" s="2041"/>
      <c r="AC42" s="2041"/>
      <c r="AD42" s="2041"/>
      <c r="AE42" s="2042"/>
    </row>
    <row r="43" spans="1:33" ht="12" customHeight="1" x14ac:dyDescent="0.3">
      <c r="A43" s="587"/>
      <c r="B43" s="591"/>
      <c r="C43" s="592"/>
      <c r="D43" s="592"/>
      <c r="E43" s="592"/>
      <c r="F43" s="592"/>
      <c r="G43" s="592"/>
      <c r="H43" s="592"/>
      <c r="I43" s="592"/>
      <c r="J43" s="591"/>
      <c r="K43" s="587"/>
      <c r="L43" s="587"/>
      <c r="M43" s="587"/>
      <c r="N43" s="592"/>
      <c r="O43" s="592"/>
      <c r="P43" s="592"/>
      <c r="Q43" s="592"/>
      <c r="R43" s="592"/>
      <c r="S43" s="592"/>
      <c r="T43" s="592"/>
      <c r="U43" s="592"/>
      <c r="V43" s="592"/>
      <c r="W43" s="592"/>
      <c r="X43" s="592"/>
      <c r="Y43" s="592"/>
      <c r="Z43" s="592"/>
      <c r="AA43" s="592"/>
      <c r="AB43" s="592"/>
      <c r="AC43" s="592"/>
      <c r="AD43" s="592"/>
      <c r="AE43" s="592"/>
    </row>
    <row r="44" spans="1:33" s="11" customFormat="1" x14ac:dyDescent="0.3">
      <c r="A44" s="1878" t="s">
        <v>1180</v>
      </c>
      <c r="B44" s="1878"/>
      <c r="C44" s="1878"/>
      <c r="D44" s="1878"/>
      <c r="E44" s="1878"/>
      <c r="F44" s="1878"/>
      <c r="G44" s="1878"/>
      <c r="H44" s="1878"/>
      <c r="I44" s="1878"/>
      <c r="J44" s="1878"/>
      <c r="K44" s="1878"/>
      <c r="L44" s="1878"/>
      <c r="M44" s="1878"/>
      <c r="N44" s="1878"/>
      <c r="O44" s="1878"/>
      <c r="P44" s="1878"/>
      <c r="Q44" s="1878"/>
      <c r="R44" s="1878"/>
      <c r="S44" s="1878"/>
      <c r="T44" s="1878"/>
      <c r="U44" s="1878"/>
      <c r="V44" s="1878"/>
      <c r="W44" s="1878"/>
      <c r="X44" s="1878"/>
      <c r="Y44" s="1878"/>
      <c r="Z44" s="1878"/>
      <c r="AA44" s="1878"/>
      <c r="AB44" s="1878"/>
      <c r="AC44" s="1878"/>
      <c r="AD44" s="1878"/>
      <c r="AE44" s="1878"/>
    </row>
    <row r="45" spans="1:33" ht="21.75" customHeight="1" x14ac:dyDescent="0.3">
      <c r="A45" s="2059" t="s">
        <v>738</v>
      </c>
      <c r="B45" s="2060"/>
      <c r="C45" s="2060"/>
      <c r="D45" s="2060"/>
      <c r="E45" s="2060"/>
      <c r="F45" s="2060"/>
      <c r="G45" s="2060"/>
      <c r="H45" s="2060"/>
      <c r="I45" s="2060"/>
      <c r="J45" s="2060"/>
      <c r="K45" s="2060"/>
      <c r="L45" s="2060"/>
      <c r="M45" s="2060"/>
      <c r="N45" s="2060"/>
      <c r="O45" s="2060"/>
      <c r="P45" s="2060"/>
      <c r="Q45" s="2060"/>
      <c r="R45" s="2060"/>
      <c r="S45" s="2060"/>
      <c r="T45" s="2060"/>
      <c r="U45" s="2060"/>
      <c r="V45" s="2060"/>
      <c r="W45" s="2060"/>
      <c r="X45" s="2060"/>
      <c r="Y45" s="2060"/>
      <c r="Z45" s="2060"/>
      <c r="AA45" s="2060"/>
      <c r="AB45" s="2060"/>
      <c r="AC45" s="2060"/>
      <c r="AD45" s="2060"/>
      <c r="AE45" s="2060"/>
    </row>
    <row r="46" spans="1:33" ht="37.5" customHeight="1" x14ac:dyDescent="0.3">
      <c r="A46" s="2061" t="s">
        <v>1185</v>
      </c>
      <c r="B46" s="2062"/>
      <c r="C46" s="2062"/>
      <c r="D46" s="2062"/>
      <c r="E46" s="2062"/>
      <c r="F46" s="2062"/>
      <c r="G46" s="2062"/>
      <c r="H46" s="2062"/>
      <c r="I46" s="2063"/>
      <c r="J46" s="2064" t="s">
        <v>1040</v>
      </c>
      <c r="K46" s="2065"/>
      <c r="L46" s="2065"/>
      <c r="M46" s="2065"/>
      <c r="N46" s="2065"/>
      <c r="O46" s="2065"/>
      <c r="P46" s="2065"/>
      <c r="Q46" s="2065"/>
      <c r="R46" s="2065"/>
      <c r="S46" s="2065"/>
      <c r="T46" s="2065"/>
      <c r="U46" s="2065"/>
      <c r="V46" s="2065"/>
      <c r="W46" s="2065"/>
      <c r="X46" s="2065"/>
      <c r="Y46" s="2065"/>
      <c r="Z46" s="2065"/>
      <c r="AA46" s="2065"/>
      <c r="AB46" s="2065"/>
      <c r="AC46" s="2065"/>
      <c r="AD46" s="2065"/>
      <c r="AE46" s="2066"/>
      <c r="AG46" t="s">
        <v>5</v>
      </c>
    </row>
    <row r="47" spans="1:33" ht="71.25" customHeight="1" x14ac:dyDescent="0.3">
      <c r="A47" s="581" t="s">
        <v>5</v>
      </c>
      <c r="B47" s="2054" t="s">
        <v>1195</v>
      </c>
      <c r="C47" s="2054" t="s">
        <v>495</v>
      </c>
      <c r="D47" s="2067" t="s">
        <v>495</v>
      </c>
      <c r="E47" s="2068"/>
      <c r="F47" s="2068"/>
      <c r="G47" s="2068"/>
      <c r="H47" s="2068"/>
      <c r="I47" s="2069"/>
      <c r="J47" s="582" t="s">
        <v>5</v>
      </c>
      <c r="K47" s="1796" t="s">
        <v>1232</v>
      </c>
      <c r="L47" s="2070"/>
      <c r="M47" s="2070"/>
      <c r="N47" s="2040" t="s">
        <v>1043</v>
      </c>
      <c r="O47" s="2041"/>
      <c r="P47" s="2041"/>
      <c r="Q47" s="2041"/>
      <c r="R47" s="2041"/>
      <c r="S47" s="2041"/>
      <c r="T47" s="2041"/>
      <c r="U47" s="2041"/>
      <c r="V47" s="2041"/>
      <c r="W47" s="2041"/>
      <c r="X47" s="2041"/>
      <c r="Y47" s="2041"/>
      <c r="Z47" s="2041"/>
      <c r="AA47" s="2041"/>
      <c r="AB47" s="2041"/>
      <c r="AC47" s="2041"/>
      <c r="AD47" s="2041"/>
      <c r="AE47" s="2042"/>
    </row>
    <row r="48" spans="1:33" ht="18" customHeight="1" x14ac:dyDescent="0.3">
      <c r="A48" s="583" t="s">
        <v>5</v>
      </c>
      <c r="B48" s="2054" t="s">
        <v>1196</v>
      </c>
      <c r="C48" s="2054" t="s">
        <v>1205</v>
      </c>
      <c r="D48" s="2055" t="s">
        <v>1205</v>
      </c>
      <c r="E48" s="2055"/>
      <c r="F48" s="2055"/>
      <c r="G48" s="2055"/>
      <c r="H48" s="2055"/>
      <c r="I48" s="2056"/>
      <c r="J48" s="595" t="s">
        <v>5</v>
      </c>
      <c r="K48" s="1098" t="s">
        <v>840</v>
      </c>
      <c r="L48" s="1098"/>
      <c r="M48" s="1098"/>
      <c r="N48" s="2040" t="s">
        <v>972</v>
      </c>
      <c r="O48" s="2041"/>
      <c r="P48" s="2041"/>
      <c r="Q48" s="2041"/>
      <c r="R48" s="2041"/>
      <c r="S48" s="2041"/>
      <c r="T48" s="2041"/>
      <c r="U48" s="2041"/>
      <c r="V48" s="2041"/>
      <c r="W48" s="2041"/>
      <c r="X48" s="2041"/>
      <c r="Y48" s="2041"/>
      <c r="Z48" s="2041"/>
      <c r="AA48" s="2041"/>
      <c r="AB48" s="2041"/>
      <c r="AC48" s="2041"/>
      <c r="AD48" s="2041"/>
      <c r="AE48" s="2042"/>
    </row>
    <row r="49" spans="1:31" ht="18" customHeight="1" x14ac:dyDescent="0.3">
      <c r="A49" s="585"/>
      <c r="B49" s="2043"/>
      <c r="C49" s="2043"/>
      <c r="D49" s="2037"/>
      <c r="E49" s="2037"/>
      <c r="F49" s="2037"/>
      <c r="G49" s="2037"/>
      <c r="H49" s="2037"/>
      <c r="I49" s="2038"/>
      <c r="J49" s="595" t="s">
        <v>5</v>
      </c>
      <c r="K49" s="1098" t="s">
        <v>1234</v>
      </c>
      <c r="L49" s="1098"/>
      <c r="M49" s="1098"/>
      <c r="N49" s="2040" t="s">
        <v>427</v>
      </c>
      <c r="O49" s="2041"/>
      <c r="P49" s="2041"/>
      <c r="Q49" s="2041"/>
      <c r="R49" s="2041"/>
      <c r="S49" s="2041"/>
      <c r="T49" s="2041"/>
      <c r="U49" s="2041"/>
      <c r="V49" s="2041"/>
      <c r="W49" s="2041"/>
      <c r="X49" s="2041"/>
      <c r="Y49" s="2041"/>
      <c r="Z49" s="2041"/>
      <c r="AA49" s="2041"/>
      <c r="AB49" s="2041"/>
      <c r="AC49" s="2041"/>
      <c r="AD49" s="2041"/>
      <c r="AE49" s="2042"/>
    </row>
    <row r="50" spans="1:31" ht="18" customHeight="1" x14ac:dyDescent="0.3">
      <c r="A50" s="585"/>
      <c r="B50" s="2043"/>
      <c r="C50" s="2043"/>
      <c r="D50" s="2037"/>
      <c r="E50" s="2037"/>
      <c r="F50" s="2037"/>
      <c r="G50" s="2037"/>
      <c r="H50" s="2037"/>
      <c r="I50" s="2038"/>
      <c r="J50" s="595" t="s">
        <v>5</v>
      </c>
      <c r="K50" s="1098" t="s">
        <v>1235</v>
      </c>
      <c r="L50" s="1098"/>
      <c r="M50" s="1098"/>
      <c r="N50" s="2040" t="s">
        <v>1263</v>
      </c>
      <c r="O50" s="2041"/>
      <c r="P50" s="2041"/>
      <c r="Q50" s="2041"/>
      <c r="R50" s="2041"/>
      <c r="S50" s="2041"/>
      <c r="T50" s="2041"/>
      <c r="U50" s="2041"/>
      <c r="V50" s="2041"/>
      <c r="W50" s="2041"/>
      <c r="X50" s="2041"/>
      <c r="Y50" s="2041"/>
      <c r="Z50" s="2041"/>
      <c r="AA50" s="2041"/>
      <c r="AB50" s="2041"/>
      <c r="AC50" s="2041"/>
      <c r="AD50" s="2041"/>
      <c r="AE50" s="2042"/>
    </row>
    <row r="51" spans="1:31" ht="18" customHeight="1" x14ac:dyDescent="0.3">
      <c r="A51" s="585"/>
      <c r="B51" s="2043"/>
      <c r="C51" s="2043"/>
      <c r="D51" s="2037"/>
      <c r="E51" s="2037"/>
      <c r="F51" s="2037"/>
      <c r="G51" s="2037"/>
      <c r="H51" s="2037"/>
      <c r="I51" s="2038"/>
      <c r="J51" s="595" t="s">
        <v>5</v>
      </c>
      <c r="K51" s="1098" t="s">
        <v>678</v>
      </c>
      <c r="L51" s="1098"/>
      <c r="M51" s="1098"/>
      <c r="N51" s="2040" t="s">
        <v>330</v>
      </c>
      <c r="O51" s="2041"/>
      <c r="P51" s="2041"/>
      <c r="Q51" s="2041"/>
      <c r="R51" s="2041"/>
      <c r="S51" s="2041"/>
      <c r="T51" s="2041"/>
      <c r="U51" s="2041"/>
      <c r="V51" s="2041"/>
      <c r="W51" s="2041"/>
      <c r="X51" s="2041"/>
      <c r="Y51" s="2041"/>
      <c r="Z51" s="2041"/>
      <c r="AA51" s="2041"/>
      <c r="AB51" s="2041"/>
      <c r="AC51" s="2041"/>
      <c r="AD51" s="2041"/>
      <c r="AE51" s="2042"/>
    </row>
    <row r="52" spans="1:31" ht="18" customHeight="1" x14ac:dyDescent="0.3">
      <c r="A52" s="585"/>
      <c r="B52" s="2043"/>
      <c r="C52" s="2043"/>
      <c r="D52" s="2037"/>
      <c r="E52" s="2037"/>
      <c r="F52" s="2037"/>
      <c r="G52" s="2037"/>
      <c r="H52" s="2037"/>
      <c r="I52" s="2038"/>
      <c r="J52" s="595" t="s">
        <v>5</v>
      </c>
      <c r="K52" s="1098" t="s">
        <v>1236</v>
      </c>
      <c r="L52" s="1098"/>
      <c r="M52" s="1098"/>
      <c r="N52" s="2040" t="s">
        <v>1081</v>
      </c>
      <c r="O52" s="2041"/>
      <c r="P52" s="2041"/>
      <c r="Q52" s="2041"/>
      <c r="R52" s="2041"/>
      <c r="S52" s="2041"/>
      <c r="T52" s="2041"/>
      <c r="U52" s="2041"/>
      <c r="V52" s="2041"/>
      <c r="W52" s="2041"/>
      <c r="X52" s="2041"/>
      <c r="Y52" s="2041"/>
      <c r="Z52" s="2041"/>
      <c r="AA52" s="2041"/>
      <c r="AB52" s="2041"/>
      <c r="AC52" s="2041"/>
      <c r="AD52" s="2041"/>
      <c r="AE52" s="2042"/>
    </row>
    <row r="53" spans="1:31" ht="18" customHeight="1" x14ac:dyDescent="0.3">
      <c r="A53" s="585"/>
      <c r="B53" s="2043"/>
      <c r="C53" s="2043"/>
      <c r="D53" s="2037"/>
      <c r="E53" s="2037"/>
      <c r="F53" s="2037"/>
      <c r="G53" s="2037"/>
      <c r="H53" s="2037"/>
      <c r="I53" s="2038"/>
      <c r="J53" s="595" t="s">
        <v>5</v>
      </c>
      <c r="K53" s="1098" t="s">
        <v>1237</v>
      </c>
      <c r="L53" s="1098"/>
      <c r="M53" s="1098"/>
      <c r="N53" s="2040" t="s">
        <v>215</v>
      </c>
      <c r="O53" s="2041"/>
      <c r="P53" s="2041"/>
      <c r="Q53" s="2041"/>
      <c r="R53" s="2041"/>
      <c r="S53" s="2041"/>
      <c r="T53" s="2041"/>
      <c r="U53" s="2041"/>
      <c r="V53" s="2041"/>
      <c r="W53" s="2041"/>
      <c r="X53" s="2041"/>
      <c r="Y53" s="2041"/>
      <c r="Z53" s="2041"/>
      <c r="AA53" s="2041"/>
      <c r="AB53" s="2041"/>
      <c r="AC53" s="2041"/>
      <c r="AD53" s="2041"/>
      <c r="AE53" s="2042"/>
    </row>
    <row r="54" spans="1:31" ht="18" customHeight="1" x14ac:dyDescent="0.3">
      <c r="A54" s="585"/>
      <c r="B54" s="2043"/>
      <c r="C54" s="2043"/>
      <c r="D54" s="2037"/>
      <c r="E54" s="2037"/>
      <c r="F54" s="2037"/>
      <c r="G54" s="2037"/>
      <c r="H54" s="2037"/>
      <c r="I54" s="2038"/>
      <c r="J54" s="595" t="s">
        <v>5</v>
      </c>
      <c r="K54" s="1098" t="s">
        <v>1184</v>
      </c>
      <c r="L54" s="1098"/>
      <c r="M54" s="1098"/>
      <c r="N54" s="2040" t="s">
        <v>718</v>
      </c>
      <c r="O54" s="2041"/>
      <c r="P54" s="2041"/>
      <c r="Q54" s="2041"/>
      <c r="R54" s="2041"/>
      <c r="S54" s="2041"/>
      <c r="T54" s="2041"/>
      <c r="U54" s="2041"/>
      <c r="V54" s="2041"/>
      <c r="W54" s="2041"/>
      <c r="X54" s="2041"/>
      <c r="Y54" s="2041"/>
      <c r="Z54" s="2041"/>
      <c r="AA54" s="2041"/>
      <c r="AB54" s="2041"/>
      <c r="AC54" s="2041"/>
      <c r="AD54" s="2041"/>
      <c r="AE54" s="2042"/>
    </row>
    <row r="55" spans="1:31" ht="18" customHeight="1" x14ac:dyDescent="0.3">
      <c r="A55" s="585"/>
      <c r="B55" s="2043"/>
      <c r="C55" s="2043"/>
      <c r="D55" s="2037"/>
      <c r="E55" s="2037"/>
      <c r="F55" s="2037"/>
      <c r="G55" s="2037"/>
      <c r="H55" s="2037"/>
      <c r="I55" s="2038"/>
      <c r="J55" s="595" t="s">
        <v>5</v>
      </c>
      <c r="K55" s="1098" t="s">
        <v>1035</v>
      </c>
      <c r="L55" s="1098"/>
      <c r="M55" s="1098"/>
      <c r="N55" s="2040" t="s">
        <v>898</v>
      </c>
      <c r="O55" s="2041"/>
      <c r="P55" s="2041"/>
      <c r="Q55" s="2041"/>
      <c r="R55" s="2041"/>
      <c r="S55" s="2041"/>
      <c r="T55" s="2041"/>
      <c r="U55" s="2041"/>
      <c r="V55" s="2041"/>
      <c r="W55" s="2041"/>
      <c r="X55" s="2041"/>
      <c r="Y55" s="2041"/>
      <c r="Z55" s="2041"/>
      <c r="AA55" s="2041"/>
      <c r="AB55" s="2041"/>
      <c r="AC55" s="2041"/>
      <c r="AD55" s="2041"/>
      <c r="AE55" s="2042"/>
    </row>
    <row r="56" spans="1:31" ht="18" customHeight="1" x14ac:dyDescent="0.3">
      <c r="A56" s="585"/>
      <c r="B56" s="2043"/>
      <c r="C56" s="2043"/>
      <c r="D56" s="2037"/>
      <c r="E56" s="2037"/>
      <c r="F56" s="2037"/>
      <c r="G56" s="2037"/>
      <c r="H56" s="2037"/>
      <c r="I56" s="2038"/>
      <c r="J56" s="595" t="s">
        <v>5</v>
      </c>
      <c r="K56" s="1098" t="s">
        <v>1238</v>
      </c>
      <c r="L56" s="1098"/>
      <c r="M56" s="1098"/>
      <c r="N56" s="2040" t="s">
        <v>1264</v>
      </c>
      <c r="O56" s="2041"/>
      <c r="P56" s="2041"/>
      <c r="Q56" s="2041"/>
      <c r="R56" s="2041"/>
      <c r="S56" s="2041"/>
      <c r="T56" s="2041"/>
      <c r="U56" s="2041"/>
      <c r="V56" s="2041"/>
      <c r="W56" s="2041"/>
      <c r="X56" s="2041"/>
      <c r="Y56" s="2041"/>
      <c r="Z56" s="2041"/>
      <c r="AA56" s="2041"/>
      <c r="AB56" s="2041"/>
      <c r="AC56" s="2041"/>
      <c r="AD56" s="2041"/>
      <c r="AE56" s="2042"/>
    </row>
    <row r="57" spans="1:31" ht="18" customHeight="1" x14ac:dyDescent="0.3">
      <c r="A57" s="585"/>
      <c r="B57" s="2043"/>
      <c r="C57" s="2043"/>
      <c r="D57" s="2037"/>
      <c r="E57" s="2037"/>
      <c r="F57" s="2037"/>
      <c r="G57" s="2037"/>
      <c r="H57" s="2037"/>
      <c r="I57" s="2038"/>
      <c r="J57" s="595" t="s">
        <v>5</v>
      </c>
      <c r="K57" s="1098" t="s">
        <v>995</v>
      </c>
      <c r="L57" s="1098"/>
      <c r="M57" s="1098"/>
      <c r="N57" s="2040" t="s">
        <v>1265</v>
      </c>
      <c r="O57" s="2041"/>
      <c r="P57" s="2041"/>
      <c r="Q57" s="2041"/>
      <c r="R57" s="2041"/>
      <c r="S57" s="2041"/>
      <c r="T57" s="2041"/>
      <c r="U57" s="2041"/>
      <c r="V57" s="2041"/>
      <c r="W57" s="2041"/>
      <c r="X57" s="2041"/>
      <c r="Y57" s="2041"/>
      <c r="Z57" s="2041"/>
      <c r="AA57" s="2041"/>
      <c r="AB57" s="2041"/>
      <c r="AC57" s="2041"/>
      <c r="AD57" s="2041"/>
      <c r="AE57" s="2042"/>
    </row>
    <row r="58" spans="1:31" ht="18" customHeight="1" x14ac:dyDescent="0.3">
      <c r="A58" s="585"/>
      <c r="B58" s="2043"/>
      <c r="C58" s="2043"/>
      <c r="D58" s="2037"/>
      <c r="E58" s="2037"/>
      <c r="F58" s="2037"/>
      <c r="G58" s="2037"/>
      <c r="H58" s="2037"/>
      <c r="I58" s="2038"/>
      <c r="J58" s="595" t="s">
        <v>5</v>
      </c>
      <c r="K58" s="1098" t="s">
        <v>1239</v>
      </c>
      <c r="L58" s="1098"/>
      <c r="M58" s="1098"/>
      <c r="N58" s="2040" t="s">
        <v>1266</v>
      </c>
      <c r="O58" s="2041"/>
      <c r="P58" s="2041"/>
      <c r="Q58" s="2041"/>
      <c r="R58" s="2041"/>
      <c r="S58" s="2041"/>
      <c r="T58" s="2041"/>
      <c r="U58" s="2041"/>
      <c r="V58" s="2041"/>
      <c r="W58" s="2041"/>
      <c r="X58" s="2041"/>
      <c r="Y58" s="2041"/>
      <c r="Z58" s="2041"/>
      <c r="AA58" s="2041"/>
      <c r="AB58" s="2041"/>
      <c r="AC58" s="2041"/>
      <c r="AD58" s="2041"/>
      <c r="AE58" s="2042"/>
    </row>
    <row r="59" spans="1:31" ht="18" customHeight="1" x14ac:dyDescent="0.3">
      <c r="A59" s="588"/>
      <c r="B59" s="2051"/>
      <c r="C59" s="2051"/>
      <c r="D59" s="2052"/>
      <c r="E59" s="2052"/>
      <c r="F59" s="2052"/>
      <c r="G59" s="2052"/>
      <c r="H59" s="2052"/>
      <c r="I59" s="2053"/>
      <c r="J59" s="596" t="s">
        <v>5</v>
      </c>
      <c r="K59" s="2075" t="s">
        <v>1161</v>
      </c>
      <c r="L59" s="2075"/>
      <c r="M59" s="2075"/>
      <c r="N59" s="2040" t="s">
        <v>1267</v>
      </c>
      <c r="O59" s="2041"/>
      <c r="P59" s="2041"/>
      <c r="Q59" s="2041"/>
      <c r="R59" s="2041"/>
      <c r="S59" s="2041"/>
      <c r="T59" s="2041"/>
      <c r="U59" s="2041"/>
      <c r="V59" s="2041"/>
      <c r="W59" s="2041"/>
      <c r="X59" s="2041"/>
      <c r="Y59" s="2041"/>
      <c r="Z59" s="2041"/>
      <c r="AA59" s="2041"/>
      <c r="AB59" s="2041"/>
      <c r="AC59" s="2041"/>
      <c r="AD59" s="2041"/>
      <c r="AE59" s="2042"/>
    </row>
    <row r="60" spans="1:31" ht="18" customHeight="1" x14ac:dyDescent="0.3">
      <c r="A60" s="581" t="s">
        <v>5</v>
      </c>
      <c r="B60" s="2054" t="s">
        <v>1198</v>
      </c>
      <c r="C60" s="2054" t="s">
        <v>1049</v>
      </c>
      <c r="D60" s="2067" t="s">
        <v>1049</v>
      </c>
      <c r="E60" s="2068"/>
      <c r="F60" s="2068"/>
      <c r="G60" s="2068"/>
      <c r="H60" s="2068"/>
      <c r="I60" s="2069"/>
      <c r="J60" s="597" t="s">
        <v>5</v>
      </c>
      <c r="K60" s="2070" t="s">
        <v>1241</v>
      </c>
      <c r="L60" s="2070"/>
      <c r="M60" s="2070"/>
      <c r="N60" s="2076" t="s">
        <v>1269</v>
      </c>
      <c r="O60" s="2076"/>
      <c r="P60" s="2076"/>
      <c r="Q60" s="2076"/>
      <c r="R60" s="2076"/>
      <c r="S60" s="2076"/>
      <c r="T60" s="2076"/>
      <c r="U60" s="2076"/>
      <c r="V60" s="2076"/>
      <c r="W60" s="2076"/>
      <c r="X60" s="2076"/>
      <c r="Y60" s="2076"/>
      <c r="Z60" s="2076"/>
      <c r="AA60" s="2076"/>
      <c r="AB60" s="2076"/>
      <c r="AC60" s="2076"/>
      <c r="AD60" s="2076"/>
      <c r="AE60" s="2077"/>
    </row>
    <row r="61" spans="1:31" ht="68.25" customHeight="1" x14ac:dyDescent="0.3">
      <c r="A61" s="585"/>
      <c r="B61" s="2043"/>
      <c r="C61" s="2043"/>
      <c r="D61" s="2071"/>
      <c r="E61" s="2071"/>
      <c r="F61" s="2071"/>
      <c r="G61" s="2071"/>
      <c r="H61" s="2071"/>
      <c r="I61" s="2072"/>
      <c r="J61" s="594" t="s">
        <v>5</v>
      </c>
      <c r="K61" s="2078" t="s">
        <v>1242</v>
      </c>
      <c r="L61" s="1098"/>
      <c r="M61" s="1098"/>
      <c r="N61" s="2079" t="s">
        <v>1271</v>
      </c>
      <c r="O61" s="2079"/>
      <c r="P61" s="2079"/>
      <c r="Q61" s="2079"/>
      <c r="R61" s="2079"/>
      <c r="S61" s="2079"/>
      <c r="T61" s="2079"/>
      <c r="U61" s="2079"/>
      <c r="V61" s="2079"/>
      <c r="W61" s="2079"/>
      <c r="X61" s="2079"/>
      <c r="Y61" s="2079"/>
      <c r="Z61" s="2079"/>
      <c r="AA61" s="2079"/>
      <c r="AB61" s="2079"/>
      <c r="AC61" s="2079"/>
      <c r="AD61" s="2079"/>
      <c r="AE61" s="2080"/>
    </row>
    <row r="62" spans="1:31" ht="42.75" customHeight="1" x14ac:dyDescent="0.3">
      <c r="A62" s="583" t="s">
        <v>5</v>
      </c>
      <c r="B62" s="2054" t="s">
        <v>1199</v>
      </c>
      <c r="C62" s="2054" t="s">
        <v>1206</v>
      </c>
      <c r="D62" s="2055" t="s">
        <v>1212</v>
      </c>
      <c r="E62" s="2055"/>
      <c r="F62" s="2055"/>
      <c r="G62" s="2055"/>
      <c r="H62" s="2055"/>
      <c r="I62" s="2056"/>
      <c r="J62" s="594" t="s">
        <v>5</v>
      </c>
      <c r="K62" s="2078" t="s">
        <v>760</v>
      </c>
      <c r="L62" s="1098"/>
      <c r="M62" s="1098"/>
      <c r="N62" s="2079" t="s">
        <v>455</v>
      </c>
      <c r="O62" s="2079"/>
      <c r="P62" s="2079"/>
      <c r="Q62" s="2079"/>
      <c r="R62" s="2079"/>
      <c r="S62" s="2079"/>
      <c r="T62" s="2079"/>
      <c r="U62" s="2079"/>
      <c r="V62" s="2079"/>
      <c r="W62" s="2079"/>
      <c r="X62" s="2079"/>
      <c r="Y62" s="2079"/>
      <c r="Z62" s="2079"/>
      <c r="AA62" s="2079"/>
      <c r="AB62" s="2079"/>
      <c r="AC62" s="2079"/>
      <c r="AD62" s="2079"/>
      <c r="AE62" s="2080"/>
    </row>
    <row r="63" spans="1:31" ht="18" customHeight="1" x14ac:dyDescent="0.3">
      <c r="A63" s="585"/>
      <c r="B63" s="2043"/>
      <c r="C63" s="2043"/>
      <c r="D63" s="2037"/>
      <c r="E63" s="2037"/>
      <c r="F63" s="2037"/>
      <c r="G63" s="2037"/>
      <c r="H63" s="2037"/>
      <c r="I63" s="2038"/>
      <c r="J63" s="595" t="s">
        <v>5</v>
      </c>
      <c r="K63" s="1098" t="s">
        <v>436</v>
      </c>
      <c r="L63" s="1098"/>
      <c r="M63" s="1098"/>
      <c r="N63" s="1078" t="s">
        <v>463</v>
      </c>
      <c r="O63" s="1078"/>
      <c r="P63" s="1078"/>
      <c r="Q63" s="1078"/>
      <c r="R63" s="1078"/>
      <c r="S63" s="1078"/>
      <c r="T63" s="1078"/>
      <c r="U63" s="1078"/>
      <c r="V63" s="1078"/>
      <c r="W63" s="1078"/>
      <c r="X63" s="1078"/>
      <c r="Y63" s="1078"/>
      <c r="Z63" s="1078"/>
      <c r="AA63" s="1078"/>
      <c r="AB63" s="1078"/>
      <c r="AC63" s="1078"/>
      <c r="AD63" s="1078"/>
      <c r="AE63" s="2081"/>
    </row>
    <row r="64" spans="1:31" ht="18" customHeight="1" x14ac:dyDescent="0.3">
      <c r="A64" s="585"/>
      <c r="B64" s="2043"/>
      <c r="C64" s="2043"/>
      <c r="D64" s="2037"/>
      <c r="E64" s="2037"/>
      <c r="F64" s="2037"/>
      <c r="G64" s="2037"/>
      <c r="H64" s="2037"/>
      <c r="I64" s="2038"/>
      <c r="J64" s="595" t="s">
        <v>5</v>
      </c>
      <c r="K64" s="1098" t="s">
        <v>1244</v>
      </c>
      <c r="L64" s="1098"/>
      <c r="M64" s="1098"/>
      <c r="N64" s="1078" t="s">
        <v>1272</v>
      </c>
      <c r="O64" s="1078"/>
      <c r="P64" s="1078"/>
      <c r="Q64" s="1078"/>
      <c r="R64" s="1078"/>
      <c r="S64" s="1078"/>
      <c r="T64" s="1078"/>
      <c r="U64" s="1078"/>
      <c r="V64" s="1078"/>
      <c r="W64" s="1078"/>
      <c r="X64" s="1078"/>
      <c r="Y64" s="1078"/>
      <c r="Z64" s="1078"/>
      <c r="AA64" s="1078"/>
      <c r="AB64" s="1078"/>
      <c r="AC64" s="1078"/>
      <c r="AD64" s="1078"/>
      <c r="AE64" s="2081"/>
    </row>
    <row r="65" spans="1:31" ht="18" customHeight="1" x14ac:dyDescent="0.3">
      <c r="A65" s="585"/>
      <c r="B65" s="2051"/>
      <c r="C65" s="2051"/>
      <c r="D65" s="2052"/>
      <c r="E65" s="2052"/>
      <c r="F65" s="2052"/>
      <c r="G65" s="2052"/>
      <c r="H65" s="2052"/>
      <c r="I65" s="2053"/>
      <c r="J65" s="595" t="s">
        <v>5</v>
      </c>
      <c r="K65" s="1098" t="s">
        <v>430</v>
      </c>
      <c r="L65" s="1098"/>
      <c r="M65" s="1098"/>
      <c r="N65" s="1078" t="s">
        <v>153</v>
      </c>
      <c r="O65" s="1078"/>
      <c r="P65" s="1078"/>
      <c r="Q65" s="1078"/>
      <c r="R65" s="1078"/>
      <c r="S65" s="1078"/>
      <c r="T65" s="1078"/>
      <c r="U65" s="1078"/>
      <c r="V65" s="1078"/>
      <c r="W65" s="1078"/>
      <c r="X65" s="1078"/>
      <c r="Y65" s="1078"/>
      <c r="Z65" s="1078"/>
      <c r="AA65" s="1078"/>
      <c r="AB65" s="1078"/>
      <c r="AC65" s="1078"/>
      <c r="AD65" s="1078"/>
      <c r="AE65" s="2081"/>
    </row>
    <row r="66" spans="1:31" ht="30.75" customHeight="1" x14ac:dyDescent="0.3">
      <c r="A66" s="583" t="s">
        <v>5</v>
      </c>
      <c r="B66" s="2054" t="s">
        <v>783</v>
      </c>
      <c r="C66" s="2054" t="s">
        <v>1207</v>
      </c>
      <c r="D66" s="2082" t="s">
        <v>1207</v>
      </c>
      <c r="E66" s="2083"/>
      <c r="F66" s="2083"/>
      <c r="G66" s="2083"/>
      <c r="H66" s="2083"/>
      <c r="I66" s="2084"/>
      <c r="J66" s="594" t="s">
        <v>5</v>
      </c>
      <c r="K66" s="2078" t="s">
        <v>1245</v>
      </c>
      <c r="L66" s="1098"/>
      <c r="M66" s="1098"/>
      <c r="N66" s="2079" t="s">
        <v>1273</v>
      </c>
      <c r="O66" s="2079"/>
      <c r="P66" s="2079"/>
      <c r="Q66" s="2079"/>
      <c r="R66" s="2079"/>
      <c r="S66" s="2079"/>
      <c r="T66" s="2079"/>
      <c r="U66" s="2079"/>
      <c r="V66" s="2079"/>
      <c r="W66" s="2079"/>
      <c r="X66" s="2079"/>
      <c r="Y66" s="2079"/>
      <c r="Z66" s="2079"/>
      <c r="AA66" s="2079"/>
      <c r="AB66" s="2079"/>
      <c r="AC66" s="2079"/>
      <c r="AD66" s="2079"/>
      <c r="AE66" s="2080"/>
    </row>
    <row r="67" spans="1:31" ht="27" customHeight="1" x14ac:dyDescent="0.3">
      <c r="A67" s="585"/>
      <c r="B67" s="2043"/>
      <c r="C67" s="2043"/>
      <c r="D67" s="916"/>
      <c r="E67" s="908"/>
      <c r="F67" s="908"/>
      <c r="G67" s="908"/>
      <c r="H67" s="908"/>
      <c r="I67" s="909"/>
      <c r="J67" s="595" t="s">
        <v>5</v>
      </c>
      <c r="K67" s="1098" t="s">
        <v>1246</v>
      </c>
      <c r="L67" s="1098"/>
      <c r="M67" s="1098"/>
      <c r="N67" s="1078" t="s">
        <v>1274</v>
      </c>
      <c r="O67" s="1078"/>
      <c r="P67" s="1078"/>
      <c r="Q67" s="1078"/>
      <c r="R67" s="1078"/>
      <c r="S67" s="1078"/>
      <c r="T67" s="1078"/>
      <c r="U67" s="1078"/>
      <c r="V67" s="1078"/>
      <c r="W67" s="1078"/>
      <c r="X67" s="1078"/>
      <c r="Y67" s="1078"/>
      <c r="Z67" s="1078"/>
      <c r="AA67" s="1078"/>
      <c r="AB67" s="1078"/>
      <c r="AC67" s="1078"/>
      <c r="AD67" s="1078"/>
      <c r="AE67" s="2081"/>
    </row>
    <row r="68" spans="1:31" ht="27" customHeight="1" x14ac:dyDescent="0.3">
      <c r="A68" s="585"/>
      <c r="B68" s="2051"/>
      <c r="C68" s="2051"/>
      <c r="D68" s="2085"/>
      <c r="E68" s="2086"/>
      <c r="F68" s="2086"/>
      <c r="G68" s="2086"/>
      <c r="H68" s="2086"/>
      <c r="I68" s="2087"/>
      <c r="J68" s="595" t="s">
        <v>5</v>
      </c>
      <c r="K68" s="1098" t="s">
        <v>218</v>
      </c>
      <c r="L68" s="1098"/>
      <c r="M68" s="1098"/>
      <c r="N68" s="1078" t="s">
        <v>1276</v>
      </c>
      <c r="O68" s="1078"/>
      <c r="P68" s="1078"/>
      <c r="Q68" s="1078"/>
      <c r="R68" s="1078"/>
      <c r="S68" s="1078"/>
      <c r="T68" s="1078"/>
      <c r="U68" s="1078"/>
      <c r="V68" s="1078"/>
      <c r="W68" s="1078"/>
      <c r="X68" s="1078"/>
      <c r="Y68" s="1078"/>
      <c r="Z68" s="1078"/>
      <c r="AA68" s="1078"/>
      <c r="AB68" s="1078"/>
      <c r="AC68" s="1078"/>
      <c r="AD68" s="1078"/>
      <c r="AE68" s="2081"/>
    </row>
    <row r="69" spans="1:31" ht="30" customHeight="1" x14ac:dyDescent="0.3">
      <c r="A69" s="583" t="s">
        <v>5</v>
      </c>
      <c r="B69" s="2054" t="s">
        <v>969</v>
      </c>
      <c r="C69" s="2054" t="s">
        <v>900</v>
      </c>
      <c r="D69" s="2067" t="s">
        <v>900</v>
      </c>
      <c r="E69" s="2068"/>
      <c r="F69" s="2068"/>
      <c r="G69" s="2068"/>
      <c r="H69" s="2068"/>
      <c r="I69" s="2069"/>
      <c r="J69" s="594" t="s">
        <v>5</v>
      </c>
      <c r="K69" s="2078" t="s">
        <v>1247</v>
      </c>
      <c r="L69" s="1098"/>
      <c r="M69" s="1098"/>
      <c r="N69" s="2079" t="s">
        <v>484</v>
      </c>
      <c r="O69" s="1078"/>
      <c r="P69" s="1078"/>
      <c r="Q69" s="1078"/>
      <c r="R69" s="1078"/>
      <c r="S69" s="1078"/>
      <c r="T69" s="1078"/>
      <c r="U69" s="1078"/>
      <c r="V69" s="1078"/>
      <c r="W69" s="1078"/>
      <c r="X69" s="1078"/>
      <c r="Y69" s="1078"/>
      <c r="Z69" s="1078"/>
      <c r="AA69" s="1078"/>
      <c r="AB69" s="1078"/>
      <c r="AC69" s="1078"/>
      <c r="AD69" s="1078"/>
      <c r="AE69" s="2081"/>
    </row>
    <row r="70" spans="1:31" ht="18" customHeight="1" x14ac:dyDescent="0.3">
      <c r="A70" s="598" t="s">
        <v>5</v>
      </c>
      <c r="B70" s="2088" t="s">
        <v>1201</v>
      </c>
      <c r="C70" s="2088" t="s">
        <v>1209</v>
      </c>
      <c r="D70" s="2089" t="s">
        <v>1209</v>
      </c>
      <c r="E70" s="2089"/>
      <c r="F70" s="2089"/>
      <c r="G70" s="2089"/>
      <c r="H70" s="2089"/>
      <c r="I70" s="2090"/>
      <c r="J70" s="598" t="s">
        <v>5</v>
      </c>
      <c r="K70" s="2075" t="s">
        <v>442</v>
      </c>
      <c r="L70" s="2075"/>
      <c r="M70" s="2075"/>
      <c r="N70" s="2091" t="s">
        <v>1278</v>
      </c>
      <c r="O70" s="2091"/>
      <c r="P70" s="2091"/>
      <c r="Q70" s="2091"/>
      <c r="R70" s="2091"/>
      <c r="S70" s="2091"/>
      <c r="T70" s="2091"/>
      <c r="U70" s="2091"/>
      <c r="V70" s="2091"/>
      <c r="W70" s="2091"/>
      <c r="X70" s="2091"/>
      <c r="Y70" s="2091"/>
      <c r="Z70" s="2091"/>
      <c r="AA70" s="2091"/>
      <c r="AB70" s="2091"/>
      <c r="AC70" s="2091"/>
      <c r="AD70" s="2091"/>
      <c r="AE70" s="2092"/>
    </row>
    <row r="71" spans="1:31" ht="14.1" x14ac:dyDescent="0.3">
      <c r="A71" s="589"/>
      <c r="B71" s="151"/>
      <c r="C71" s="93"/>
      <c r="D71" s="93"/>
      <c r="E71" s="93"/>
      <c r="F71" s="93"/>
      <c r="G71" s="93"/>
      <c r="H71" s="93"/>
      <c r="I71" s="93"/>
      <c r="J71" s="151"/>
      <c r="K71" s="589"/>
      <c r="L71" s="589"/>
      <c r="M71" s="589"/>
      <c r="N71" s="93"/>
      <c r="O71" s="93"/>
      <c r="P71" s="93"/>
      <c r="Q71" s="93"/>
      <c r="R71" s="93"/>
      <c r="S71" s="93"/>
      <c r="T71" s="93"/>
      <c r="U71" s="93"/>
      <c r="V71" s="93"/>
      <c r="W71" s="93"/>
      <c r="X71" s="93"/>
      <c r="Y71" s="93"/>
      <c r="Z71" s="93"/>
      <c r="AA71" s="93"/>
      <c r="AB71" s="93"/>
      <c r="AC71" s="93"/>
      <c r="AD71" s="93"/>
      <c r="AE71" s="93"/>
    </row>
    <row r="72" spans="1:31" ht="14.1" x14ac:dyDescent="0.3">
      <c r="A72" s="735" t="s">
        <v>118</v>
      </c>
      <c r="B72" s="984"/>
      <c r="C72" s="984"/>
      <c r="D72" s="984"/>
      <c r="E72" s="984"/>
      <c r="F72" s="984"/>
      <c r="G72" s="984"/>
      <c r="H72" s="984"/>
      <c r="I72" s="984"/>
      <c r="J72" s="984"/>
      <c r="K72" s="984"/>
      <c r="L72" s="984"/>
      <c r="M72" s="984"/>
      <c r="N72" s="984"/>
      <c r="O72" s="93"/>
      <c r="P72" s="93"/>
      <c r="Q72" s="93"/>
      <c r="R72" s="93"/>
      <c r="S72" s="93"/>
      <c r="T72" s="93"/>
      <c r="U72" s="93"/>
      <c r="V72" s="93"/>
      <c r="W72" s="93"/>
      <c r="X72" s="93"/>
      <c r="Y72" s="93"/>
      <c r="Z72" s="93"/>
      <c r="AA72" s="93"/>
      <c r="AB72" s="93"/>
      <c r="AC72" s="93"/>
      <c r="AD72" s="93"/>
      <c r="AE72" s="93"/>
    </row>
    <row r="73" spans="1:31" x14ac:dyDescent="0.3">
      <c r="A73" s="590"/>
      <c r="B73" s="39"/>
      <c r="C73" s="38"/>
      <c r="D73" s="38"/>
      <c r="E73" s="38"/>
      <c r="F73" s="38"/>
      <c r="G73" s="38"/>
      <c r="H73" s="38"/>
      <c r="I73" s="38"/>
      <c r="J73" s="39"/>
      <c r="K73" s="590"/>
      <c r="L73" s="590"/>
      <c r="M73" s="590"/>
      <c r="N73" s="38"/>
      <c r="O73" s="38"/>
      <c r="P73" s="38"/>
      <c r="Q73" s="38"/>
      <c r="R73" s="38"/>
      <c r="S73" s="38"/>
      <c r="T73" s="38"/>
      <c r="U73" s="38"/>
      <c r="V73" s="38"/>
      <c r="W73" s="38"/>
      <c r="X73" s="38"/>
      <c r="Y73" s="38"/>
      <c r="Z73" s="38"/>
      <c r="AA73" s="38"/>
      <c r="AB73" s="38"/>
      <c r="AC73" s="38"/>
      <c r="AD73" s="38"/>
      <c r="AE73" s="38"/>
    </row>
    <row r="74" spans="1:31" x14ac:dyDescent="0.3">
      <c r="A74" s="590"/>
      <c r="B74" s="39"/>
      <c r="C74" s="38"/>
      <c r="D74" s="38"/>
      <c r="E74" s="38"/>
      <c r="F74" s="38"/>
      <c r="G74" s="38"/>
      <c r="H74" s="38"/>
      <c r="I74" s="38"/>
      <c r="J74" s="39"/>
      <c r="K74" s="590"/>
      <c r="L74" s="590"/>
      <c r="M74" s="590"/>
      <c r="N74" s="38"/>
      <c r="O74" s="38"/>
      <c r="P74" s="38"/>
      <c r="Q74" s="38"/>
      <c r="R74" s="38"/>
      <c r="S74" s="38"/>
      <c r="T74" s="38"/>
      <c r="U74" s="38"/>
      <c r="V74" s="38"/>
      <c r="W74" s="38"/>
      <c r="X74" s="38"/>
      <c r="Y74" s="38"/>
      <c r="Z74" s="38"/>
      <c r="AA74" s="38"/>
      <c r="AB74" s="38"/>
      <c r="AC74" s="38"/>
      <c r="AD74" s="38"/>
      <c r="AE74" s="38"/>
    </row>
  </sheetData>
  <mergeCells count="225">
    <mergeCell ref="B69:C69"/>
    <mergeCell ref="D69:I69"/>
    <mergeCell ref="K69:M69"/>
    <mergeCell ref="N69:AE69"/>
    <mergeCell ref="B70:C70"/>
    <mergeCell ref="D70:I70"/>
    <mergeCell ref="K70:M70"/>
    <mergeCell ref="N70:AE70"/>
    <mergeCell ref="A72:N72"/>
    <mergeCell ref="B66:C66"/>
    <mergeCell ref="K66:M66"/>
    <mergeCell ref="N66:AE66"/>
    <mergeCell ref="B67:C67"/>
    <mergeCell ref="K67:M67"/>
    <mergeCell ref="N67:AE67"/>
    <mergeCell ref="B68:C68"/>
    <mergeCell ref="K68:M68"/>
    <mergeCell ref="N68:AE68"/>
    <mergeCell ref="D66:I68"/>
    <mergeCell ref="B63:C63"/>
    <mergeCell ref="D63:I63"/>
    <mergeCell ref="K63:M63"/>
    <mergeCell ref="N63:AE63"/>
    <mergeCell ref="B64:C64"/>
    <mergeCell ref="D64:I64"/>
    <mergeCell ref="K64:M64"/>
    <mergeCell ref="N64:AE64"/>
    <mergeCell ref="B65:C65"/>
    <mergeCell ref="D65:I65"/>
    <mergeCell ref="K65:M65"/>
    <mergeCell ref="N65:AE65"/>
    <mergeCell ref="B60:C60"/>
    <mergeCell ref="K60:M60"/>
    <mergeCell ref="N60:AE60"/>
    <mergeCell ref="B61:C61"/>
    <mergeCell ref="K61:M61"/>
    <mergeCell ref="N61:AE61"/>
    <mergeCell ref="B62:C62"/>
    <mergeCell ref="D62:I62"/>
    <mergeCell ref="K62:M62"/>
    <mergeCell ref="N62:AE62"/>
    <mergeCell ref="D60:I61"/>
    <mergeCell ref="B57:C57"/>
    <mergeCell ref="D57:I57"/>
    <mergeCell ref="K57:M57"/>
    <mergeCell ref="N57:AE57"/>
    <mergeCell ref="B58:C58"/>
    <mergeCell ref="D58:I58"/>
    <mergeCell ref="K58:M58"/>
    <mergeCell ref="N58:AE58"/>
    <mergeCell ref="B59:C59"/>
    <mergeCell ref="D59:I59"/>
    <mergeCell ref="K59:M59"/>
    <mergeCell ref="N59:AE59"/>
    <mergeCell ref="B54:C54"/>
    <mergeCell ref="D54:I54"/>
    <mergeCell ref="K54:M54"/>
    <mergeCell ref="N54:AE54"/>
    <mergeCell ref="B55:C55"/>
    <mergeCell ref="D55:I55"/>
    <mergeCell ref="K55:M55"/>
    <mergeCell ref="N55:AE55"/>
    <mergeCell ref="B56:C56"/>
    <mergeCell ref="D56:I56"/>
    <mergeCell ref="K56:M56"/>
    <mergeCell ref="N56:AE56"/>
    <mergeCell ref="B51:C51"/>
    <mergeCell ref="D51:I51"/>
    <mergeCell ref="K51:M51"/>
    <mergeCell ref="N51:AE51"/>
    <mergeCell ref="B52:C52"/>
    <mergeCell ref="D52:I52"/>
    <mergeCell ref="K52:M52"/>
    <mergeCell ref="N52:AE52"/>
    <mergeCell ref="B53:C53"/>
    <mergeCell ref="D53:I53"/>
    <mergeCell ref="K53:M53"/>
    <mergeCell ref="N53:AE53"/>
    <mergeCell ref="B48:C48"/>
    <mergeCell ref="D48:I48"/>
    <mergeCell ref="K48:M48"/>
    <mergeCell ref="N48:AE48"/>
    <mergeCell ref="B49:C49"/>
    <mergeCell ref="D49:I49"/>
    <mergeCell ref="K49:M49"/>
    <mergeCell ref="N49:AE49"/>
    <mergeCell ref="B50:C50"/>
    <mergeCell ref="D50:I50"/>
    <mergeCell ref="K50:M50"/>
    <mergeCell ref="N50:AE50"/>
    <mergeCell ref="B42:C42"/>
    <mergeCell ref="K42:M42"/>
    <mergeCell ref="N42:AE42"/>
    <mergeCell ref="A44:AE44"/>
    <mergeCell ref="A45:AE45"/>
    <mergeCell ref="A46:I46"/>
    <mergeCell ref="J46:AE46"/>
    <mergeCell ref="B47:C47"/>
    <mergeCell ref="D47:I47"/>
    <mergeCell ref="K47:M47"/>
    <mergeCell ref="N47:AE47"/>
    <mergeCell ref="D40:I42"/>
    <mergeCell ref="B39:C39"/>
    <mergeCell ref="D39:I39"/>
    <mergeCell ref="K39:M39"/>
    <mergeCell ref="N39:AE39"/>
    <mergeCell ref="B40:C40"/>
    <mergeCell ref="K40:M40"/>
    <mergeCell ref="N40:AE40"/>
    <mergeCell ref="B41:C41"/>
    <mergeCell ref="K41:M41"/>
    <mergeCell ref="N41:AE41"/>
    <mergeCell ref="B36:C36"/>
    <mergeCell ref="D36:I36"/>
    <mergeCell ref="K36:M36"/>
    <mergeCell ref="N36:AE36"/>
    <mergeCell ref="B37:C37"/>
    <mergeCell ref="D37:I37"/>
    <mergeCell ref="K37:M37"/>
    <mergeCell ref="N37:AE37"/>
    <mergeCell ref="B38:C38"/>
    <mergeCell ref="D38:I38"/>
    <mergeCell ref="K38:M38"/>
    <mergeCell ref="N38:AE38"/>
    <mergeCell ref="B33:C33"/>
    <mergeCell ref="D33:I33"/>
    <mergeCell ref="K33:M33"/>
    <mergeCell ref="N33:AE33"/>
    <mergeCell ref="B34:C34"/>
    <mergeCell ref="D34:I34"/>
    <mergeCell ref="K34:M34"/>
    <mergeCell ref="N34:AE34"/>
    <mergeCell ref="B35:C35"/>
    <mergeCell ref="D35:I35"/>
    <mergeCell ref="K35:M35"/>
    <mergeCell ref="N35:AE35"/>
    <mergeCell ref="B30:C30"/>
    <mergeCell ref="D30:I30"/>
    <mergeCell ref="K30:M30"/>
    <mergeCell ref="N30:AE30"/>
    <mergeCell ref="B31:C31"/>
    <mergeCell ref="K31:M31"/>
    <mergeCell ref="N31:AE31"/>
    <mergeCell ref="B32:C32"/>
    <mergeCell ref="K32:M32"/>
    <mergeCell ref="N32:AE32"/>
    <mergeCell ref="D31:I32"/>
    <mergeCell ref="B27:C27"/>
    <mergeCell ref="D27:I27"/>
    <mergeCell ref="K27:M27"/>
    <mergeCell ref="N27:AE27"/>
    <mergeCell ref="B28:C28"/>
    <mergeCell ref="D28:I28"/>
    <mergeCell ref="K28:M28"/>
    <mergeCell ref="N28:AE28"/>
    <mergeCell ref="B29:C29"/>
    <mergeCell ref="D29:I29"/>
    <mergeCell ref="K29:M29"/>
    <mergeCell ref="N29:AE29"/>
    <mergeCell ref="B24:C24"/>
    <mergeCell ref="D24:I24"/>
    <mergeCell ref="K24:M24"/>
    <mergeCell ref="N24:AE24"/>
    <mergeCell ref="B25:C25"/>
    <mergeCell ref="D25:I25"/>
    <mergeCell ref="K25:M25"/>
    <mergeCell ref="N25:AE25"/>
    <mergeCell ref="B26:C26"/>
    <mergeCell ref="D26:I26"/>
    <mergeCell ref="K26:M26"/>
    <mergeCell ref="N26:AE26"/>
    <mergeCell ref="B21:C21"/>
    <mergeCell ref="K21:M21"/>
    <mergeCell ref="N21:AE21"/>
    <mergeCell ref="B22:C22"/>
    <mergeCell ref="D22:I22"/>
    <mergeCell ref="K22:M22"/>
    <mergeCell ref="N22:AE22"/>
    <mergeCell ref="B23:C23"/>
    <mergeCell ref="D23:I23"/>
    <mergeCell ref="K23:M23"/>
    <mergeCell ref="N23:AE23"/>
    <mergeCell ref="D20:I21"/>
    <mergeCell ref="B18:C18"/>
    <mergeCell ref="D18:I18"/>
    <mergeCell ref="K18:M18"/>
    <mergeCell ref="N18:AE18"/>
    <mergeCell ref="B19:C19"/>
    <mergeCell ref="D19:I19"/>
    <mergeCell ref="K19:M19"/>
    <mergeCell ref="N19:AE19"/>
    <mergeCell ref="B20:C20"/>
    <mergeCell ref="K20:M20"/>
    <mergeCell ref="N20:AE20"/>
    <mergeCell ref="B13:AE13"/>
    <mergeCell ref="A14:G14"/>
    <mergeCell ref="A15:N15"/>
    <mergeCell ref="A16:I16"/>
    <mergeCell ref="J16:AE16"/>
    <mergeCell ref="B17:C17"/>
    <mergeCell ref="D17:I17"/>
    <mergeCell ref="K17:M17"/>
    <mergeCell ref="N17:AE17"/>
    <mergeCell ref="C8:AE8"/>
    <mergeCell ref="B9:AE9"/>
    <mergeCell ref="B10:AE10"/>
    <mergeCell ref="C11:I11"/>
    <mergeCell ref="K11:N11"/>
    <mergeCell ref="Q11:T11"/>
    <mergeCell ref="W11:AE11"/>
    <mergeCell ref="C12:I12"/>
    <mergeCell ref="K12:N12"/>
    <mergeCell ref="Q12:T12"/>
    <mergeCell ref="W12:AE12"/>
    <mergeCell ref="A1:B1"/>
    <mergeCell ref="AA1:AE1"/>
    <mergeCell ref="A2:AE2"/>
    <mergeCell ref="AM2:AN2"/>
    <mergeCell ref="A3:AE3"/>
    <mergeCell ref="A4:AE4"/>
    <mergeCell ref="A5:AE5"/>
    <mergeCell ref="B6:AE6"/>
    <mergeCell ref="C7:Q7"/>
    <mergeCell ref="R7:T7"/>
    <mergeCell ref="U7:AE7"/>
  </mergeCells>
  <phoneticPr fontId="79" type="Hiragana"/>
  <dataValidations count="2">
    <dataValidation type="list" allowBlank="1" showInputMessage="1" showErrorMessage="1" sqref="P11:P12 J11:J12" xr:uid="{00000000-0002-0000-0800-000000000000}">
      <formula1>$BF$23:$BF$24</formula1>
    </dataValidation>
    <dataValidation type="list" showInputMessage="1" showErrorMessage="1" sqref="A60 A66 A69:A70 A62 A31 A20 A40 A33 A17 J17:J42 A47:A48 J47:J70" xr:uid="{00000000-0002-0000-0800-000001000000}">
      <formula1>$AG$15:$AG$16</formula1>
    </dataValidation>
  </dataValidations>
  <pageMargins left="0.7" right="0.7" top="0.75" bottom="0.75" header="0.3" footer="0.3"/>
  <pageSetup paperSize="9" scale="76" orientation="portrait" r:id="rId1"/>
  <rowBreaks count="1" manualBreakCount="1">
    <brk id="44" max="3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O F 8 w V p X 2 P I 6 k A A A A 9 g A A A B I A H A B D b 2 5 m a W c v U G F j a 2 F n Z S 5 4 b W w g o h g A K K A U A A A A A A A A A A A A A A A A A A A A A A A A A A A A h Y 9 N C s I w G E S v U r J v / g S R 8 j V d u B M L B U H c h j T W a J t K k 5 r e z Y V H 8 g p W t O r O 5 b x 5 i 5 n 7 9 Q b Z 0 N T R R X f O t D Z F D F M U a a v a 0 t g q R b 3 f x w u U C S i k O s l K R 6 N s X T K 4 M k U H 7 8 8 J I S E E H G a 4 7 S r C K W V k l 6 8 3 6 q A b i T 6 y + S / H x j o v r d J I w P Y 1 R n D M G M N z y j E F M k H I j f 0 K f N z 7 b H 8 g L P v a 9 5 0 W R x m v C i B T B P L + I B 5 Q S w M E F A A C A A g A O F 8 w 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f M F Y o i k e 4 D g A A A B E A A A A T A B w A R m 9 y b X V s Y X M v U 2 V j d G l v b j E u b S C i G A A o o B Q A A A A A A A A A A A A A A A A A A A A A A A A A A A A r T k 0 u y c z P U w i G 0 I b W A F B L A Q I t A B Q A A g A I A D h f M F a V 9 j y O p A A A A P Y A A A A S A A A A A A A A A A A A A A A A A A A A A A B D b 2 5 m a W c v U G F j a 2 F n Z S 5 4 b W x Q S w E C L Q A U A A I A C A A 4 X z B W D 8 r p q 6 Q A A A D p A A A A E w A A A A A A A A A A A A A A A A D w A A A A W 0 N v b n R l b n R f V H l w Z X N d L n h t b F B L A Q I t A B Q A A g A I A D h f M 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Q c Z 9 b A a 8 a Q L O N w 7 3 t W L b A A A A A A A I A A A A A A B B m A A A A A Q A A I A A A A N L s O J S l c x r T 1 v i p V L c d 8 T 2 K e 5 Y e Z 8 2 J y j j i Y r l f O a Y k A A A A A A 6 A A A A A A g A A I A A A A J / N r R s x b B b 7 s V v N C A K X e 7 9 J j d f + r S Q D G f 0 H E j c h L d H F U A A A A E x c M f g Q p p W 3 o v J W v c x o t P n h F K a k w 6 y p M M P 2 g q w F a 5 k L P P X o T j k K g 2 8 s F C E W 9 l 0 8 U 1 1 y P 0 R K 9 O k T w Q u / z Z 8 F z K J q D + n m O Z s y x T J p 8 P f F U 9 T 5 Q A A A A K y Y z o q o t V k E X O 9 Y f Y D H X i R w I 4 x I L n 1 q o X V C R s F O B l X / Q W t S R a C m + W 8 B J e 6 Y S d D y Y S S X V X F X B u w L N K 9 g 6 h d 8 6 7 4 = < / D a t a M a s h u p > 
</file>

<file path=customXml/itemProps1.xml><?xml version="1.0" encoding="utf-8"?>
<ds:datastoreItem xmlns:ds="http://schemas.openxmlformats.org/officeDocument/2006/customXml" ds:itemID="{69C4C751-EB49-4B19-8CB2-E42C0980C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改1－2様式</vt:lpstr>
      <vt:lpstr>学内包括承認ルール</vt:lpstr>
      <vt:lpstr>リスト規制項目確認表</vt:lpstr>
      <vt:lpstr>16項(1)特定品目確認表1-2</vt:lpstr>
      <vt:lpstr>おそれ貨物①1-2</vt:lpstr>
      <vt:lpstr>おそれ貨物②1-2</vt:lpstr>
      <vt:lpstr>関税分類番号説明</vt:lpstr>
      <vt:lpstr>参考　重要管理技術確認表</vt:lpstr>
      <vt:lpstr>参考16項(2)該当貨物一覧表</vt:lpstr>
      <vt:lpstr>参考　規制対象外貨物一覧表 </vt:lpstr>
      <vt:lpstr>'16項(1)特定品目確認表1-2'!Print_Area</vt:lpstr>
      <vt:lpstr>'おそれ貨物①1-2'!Print_Area</vt:lpstr>
      <vt:lpstr>'おそれ貨物②1-2'!Print_Area</vt:lpstr>
      <vt:lpstr>リスト規制項目確認表!Print_Area</vt:lpstr>
      <vt:lpstr>'改1－2様式'!Print_Area</vt:lpstr>
      <vt:lpstr>学内包括承認ルール!Print_Area</vt:lpstr>
      <vt:lpstr>関税分類番号説明!Print_Area</vt:lpstr>
      <vt:lpstr>'参考　規制対象外貨物一覧表 '!Print_Area</vt:lpstr>
      <vt:lpstr>'参考　重要管理技術確認表'!Print_Area</vt:lpstr>
      <vt:lpstr>'参考16項(2)該当貨物一覧表'!Print_Area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青木　純子</cp:lastModifiedBy>
  <cp:lastPrinted>2026-01-23T04:45:06Z</cp:lastPrinted>
  <dcterms:created xsi:type="dcterms:W3CDTF">2010-03-31T01:43:14Z</dcterms:created>
  <dcterms:modified xsi:type="dcterms:W3CDTF">2026-02-10T00:40:40Z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2025-12-14T05:23:19Z</vt:filetime>
  </property>
</Properties>
</file>